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41" windowWidth="14940" windowHeight="8040" activeTab="0"/>
  </bookViews>
  <sheets>
    <sheet name="属性" sheetId="1" r:id="rId1"/>
    <sheet name="消費指数" sheetId="2" r:id="rId2"/>
    <sheet name="家計簿" sheetId="3" r:id="rId3"/>
  </sheets>
  <definedNames/>
  <calcPr fullCalcOnLoad="1"/>
</workbook>
</file>

<file path=xl/sharedStrings.xml><?xml version="1.0" encoding="utf-8"?>
<sst xmlns="http://schemas.openxmlformats.org/spreadsheetml/2006/main" count="247" uniqueCount="143">
  <si>
    <t>お住まい</t>
  </si>
  <si>
    <t>夫婦のみ世帯（1世代）</t>
  </si>
  <si>
    <t>親子世帯(2世代)</t>
  </si>
  <si>
    <t>親子孫世帯(3世代)</t>
  </si>
  <si>
    <t>その他</t>
  </si>
  <si>
    <t>12月</t>
  </si>
  <si>
    <t>世帯人員</t>
  </si>
  <si>
    <t>世帯の年間収入(手取額)</t>
  </si>
  <si>
    <t>消費指数</t>
  </si>
  <si>
    <t>調査時期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</si>
  <si>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</si>
  <si>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</si>
  <si>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</si>
  <si>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</si>
  <si>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</si>
  <si>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</si>
  <si>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</si>
  <si>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</si>
  <si>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21年</t>
  </si>
  <si>
    <t>22年</t>
  </si>
  <si>
    <t>（ＳＡ）</t>
  </si>
  <si>
    <t>№</t>
  </si>
  <si>
    <t>カテゴリ</t>
  </si>
  <si>
    <t>件数</t>
  </si>
  <si>
    <t>(全体)%</t>
  </si>
  <si>
    <t>サンプル数（％ﾍﾞｰｽ）</t>
  </si>
  <si>
    <t>前期比</t>
  </si>
  <si>
    <t>前年同期比</t>
  </si>
  <si>
    <t>1．公的年金給付（老齢、障害、遺族年金）</t>
  </si>
  <si>
    <t>2．保険給付金（医療、介護、失業保険）</t>
  </si>
  <si>
    <t>4．利息、株式配当、投信分配金</t>
  </si>
  <si>
    <t>5．事業収入（個人事業、農林水産業など）</t>
  </si>
  <si>
    <t>6．不動産収入（駐車場、アパート家賃など）</t>
  </si>
  <si>
    <t>7．有価証券売却・解約金（株、投資信託など）</t>
  </si>
  <si>
    <t>8．不動産売却（土地、住宅、マンションなど）</t>
  </si>
  <si>
    <t>支　　　　　　出</t>
  </si>
  <si>
    <t>1．食費（飲食会費は含まない）</t>
  </si>
  <si>
    <t>4．生活用品（生活雑貨、家事消耗品など）</t>
  </si>
  <si>
    <t>5．被服・装飾費（衣服、アクセサリー等）</t>
  </si>
  <si>
    <t>6．医療・介護・理美容（通院、医薬品など）</t>
  </si>
  <si>
    <t>7．交通費１（バス、鉄道、飛行機、高速道路料金など）</t>
  </si>
  <si>
    <t>8．交通費２（ガソリン代）</t>
  </si>
  <si>
    <t>Ⅱ．支出計</t>
  </si>
  <si>
    <r>
      <t>平均貯蓄性向（1-平均消費性向）</t>
    </r>
  </si>
  <si>
    <t>カテゴリー</t>
  </si>
  <si>
    <t>度数</t>
  </si>
  <si>
    <t>％</t>
  </si>
  <si>
    <t>村山</t>
  </si>
  <si>
    <t>最上</t>
  </si>
  <si>
    <t>置賜</t>
  </si>
  <si>
    <t>田川</t>
  </si>
  <si>
    <t>飽海</t>
  </si>
  <si>
    <t>合計</t>
  </si>
  <si>
    <t>世帯構成</t>
  </si>
  <si>
    <t>400～599万</t>
  </si>
  <si>
    <t>600～799万</t>
  </si>
  <si>
    <t>（数量）</t>
  </si>
  <si>
    <t>2人</t>
  </si>
  <si>
    <t>3人</t>
  </si>
  <si>
    <t>4人</t>
  </si>
  <si>
    <t>5人</t>
  </si>
  <si>
    <t>6人</t>
  </si>
  <si>
    <t>7人</t>
  </si>
  <si>
    <t>8人以上</t>
  </si>
  <si>
    <t>300万未満</t>
  </si>
  <si>
    <t>300～399万</t>
  </si>
  <si>
    <t>500～599万</t>
  </si>
  <si>
    <t>800万以上</t>
  </si>
  <si>
    <t>階級値</t>
  </si>
  <si>
    <t>(１)景気判断指数</t>
  </si>
  <si>
    <t>(２)暮らし向き判断指数</t>
  </si>
  <si>
    <t>①景気</t>
  </si>
  <si>
    <t>②雇用環境</t>
  </si>
  <si>
    <t>③物価</t>
  </si>
  <si>
    <t>④世帯収入</t>
  </si>
  <si>
    <t>⑤保有資産</t>
  </si>
  <si>
    <t>⑥お金の使い方</t>
  </si>
  <si>
    <t>⑦暮らしのゆとり</t>
  </si>
  <si>
    <t>見通し</t>
  </si>
  <si>
    <t>調　査　年　月</t>
  </si>
  <si>
    <t>調　査　項　目</t>
  </si>
  <si>
    <t>給
与</t>
  </si>
  <si>
    <t>収　　　　入　　（手取り額）</t>
  </si>
  <si>
    <t>世帯主の定例給与《手取り額》</t>
  </si>
  <si>
    <t>世帯主の臨時給与《手取り額》</t>
  </si>
  <si>
    <t>C．世帯主の勤労収入合計 《手取り額》</t>
  </si>
  <si>
    <t>世帯員の定例給与《手取り額》</t>
  </si>
  <si>
    <t>世帯員の臨時給与《手取り額》</t>
  </si>
  <si>
    <t>D．世帯員の勤労収入合計 《手取り額》</t>
  </si>
  <si>
    <t>世帯収入合計 《手取り額》(C+D）</t>
  </si>
  <si>
    <t>3．各種手当（児童手当、こども手当）</t>
  </si>
  <si>
    <t>11.保険一時金（生命保険、損害保険など）</t>
  </si>
  <si>
    <t>12．相続、贈与、退職金</t>
  </si>
  <si>
    <t>13．祝金、謝礼金、香典など</t>
  </si>
  <si>
    <t>14．身内からの仕送り</t>
  </si>
  <si>
    <t>Ⅰ．収入計 (C+D+E)</t>
  </si>
  <si>
    <t>2．住居費（家賃、駐車場、修繕）</t>
  </si>
  <si>
    <t>3．水道･光熱費（電気、ガス、上下水道、灯油など）</t>
  </si>
  <si>
    <t>9.自動車関連費用（車検、メンテナンス、タイヤなど）</t>
  </si>
  <si>
    <t>10．通信費（電話、新聞、受信料、プロバイダー料金など）</t>
  </si>
  <si>
    <t>11．教育費（授業料、教材費、学習塾、部活費用など）</t>
  </si>
  <si>
    <t>12．育児費（子ども用品、保育園、幼稚園など）</t>
  </si>
  <si>
    <t>13．交際費（飲食会費、贈答品、冠婚葬祭費など）</t>
  </si>
  <si>
    <t>14．娯楽、趣味（旅行、レジャー、映画鑑賞など）</t>
  </si>
  <si>
    <t>15．習い事（英会話、料理教室、スポーツクラブなど）</t>
  </si>
  <si>
    <t>16．高額商品（パソコン、家電、家具、インテリアなど）</t>
  </si>
  <si>
    <t>17．金融商品１（株、国債、外貨、金など）</t>
  </si>
  <si>
    <t>18．金融商品２（投資信託、変額・定額年金保険）</t>
  </si>
  <si>
    <t>20．借入返済２（自動車、学資、カードローン）</t>
  </si>
  <si>
    <t>21．税金、各種保険料支払い（給与天引き以外）</t>
  </si>
  <si>
    <t>22．身内への仕送り（学生など）</t>
  </si>
  <si>
    <t>９月</t>
  </si>
  <si>
    <t>23．小遣い、その他</t>
  </si>
  <si>
    <t>※2  H22年12月調査より住宅ローン返済費用は「２．住居費」から「20．借入返済１」に移項。</t>
  </si>
  <si>
    <t>（単位：円）</t>
  </si>
  <si>
    <t>世帯主の定例給与《支給額》</t>
  </si>
  <si>
    <t>世帯主の臨時給与《支給額》</t>
  </si>
  <si>
    <t>A.世帯主の給与《支給額》</t>
  </si>
  <si>
    <t>世帯員の定例給与《支給額》</t>
  </si>
  <si>
    <t>世帯員の臨時給与《支給額》</t>
  </si>
  <si>
    <t>B.世帯員の給与《支給額》</t>
  </si>
  <si>
    <t>世帯収入合計 《支給額》（A+B）</t>
  </si>
  <si>
    <t>9．中古品売却（リサイクルショップなど）</t>
  </si>
  <si>
    <t>10.保険満期返戻金</t>
  </si>
  <si>
    <t>24年
2月</t>
  </si>
  <si>
    <t>19．借入返済１（住宅ローン）</t>
  </si>
  <si>
    <t>23年</t>
  </si>
  <si>
    <t xml:space="preserve"> </t>
  </si>
  <si>
    <t>12月</t>
  </si>
  <si>
    <t>24年</t>
  </si>
  <si>
    <t xml:space="preserve"> 見通し</t>
  </si>
  <si>
    <t>23年</t>
  </si>
  <si>
    <t xml:space="preserve"> 3 月</t>
  </si>
  <si>
    <t xml:space="preserve"> 6 月</t>
  </si>
  <si>
    <t>12月</t>
  </si>
  <si>
    <t>24年</t>
  </si>
  <si>
    <t xml:space="preserve"> 3 月</t>
  </si>
  <si>
    <t>23年
5月</t>
  </si>
  <si>
    <t>24年
5月</t>
  </si>
  <si>
    <t>15．借り入れ（カードローン、キャッシング）</t>
  </si>
  <si>
    <t>16．その他</t>
  </si>
  <si>
    <t>E．その他収入(控除後）</t>
  </si>
  <si>
    <t>平均消費性向（支出計÷収入計×100）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</si>
</sst>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);[Red]\(0.0\)"/>
    <numFmt numFmtId="178" formatCode="0.0%\ ;&quot;▲&quot;0.0%\ "/>
    <numFmt numFmtId="179" formatCode="#,##0;&quot;▲ &quot;#,##0"/>
    <numFmt numFmtId="180" formatCode="\ #,##0.0;&quot;▲&quot;\ #,##0.0"/>
    <numFmt numFmtId="181" formatCode="#,##0_);[Red]\(#,##0\)"/>
    <numFmt numFmtId="182" formatCode="&quot;¥&quot;#,##0_);[Red]\(&quot;¥&quot;#,##0\)"/>
    <numFmt numFmtId="183" formatCode="0.0_ "/>
    <numFmt numFmtId="184" formatCode="0.0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NFモトヤシータ゛1KP"/>
      <family val="3"/>
    </font>
    <font>
      <sz val="9"/>
      <name val="NFモトヤシータ゛1KP"/>
      <family val="3"/>
    </font>
    <font>
      <sz val="10"/>
      <name val="NFモトヤシータ゛1KP"/>
      <family val="3"/>
    </font>
    <font>
      <sz val="9"/>
      <name val="ＭＳ Ｐゴシック"/>
      <family val="3"/>
    </font>
    <font>
      <b/>
      <sz val="11"/>
      <name val="NFモトヤシータ゛1KP"/>
      <family val="3"/>
    </font>
    <font>
      <sz val="11"/>
      <name val="NFモトヤシータ゛1KP"/>
      <family val="3"/>
    </font>
    <font>
      <sz val="12"/>
      <name val="NFモトヤシータ゛1KP"/>
      <family val="3"/>
    </font>
    <font>
      <b/>
      <sz val="12"/>
      <color indexed="9"/>
      <name val="NFモトヤシータ゛1KP"/>
      <family val="3"/>
    </font>
    <font>
      <b/>
      <sz val="9"/>
      <color indexed="9"/>
      <name val="NFモトヤシータ゛1KP"/>
      <family val="3"/>
    </font>
    <font>
      <b/>
      <sz val="10"/>
      <name val="NFモトヤシータ゛1KP"/>
      <family val="3"/>
    </font>
    <font>
      <b/>
      <sz val="12"/>
      <name val="NFモトヤシータ゛1KP"/>
      <family val="3"/>
    </font>
    <font>
      <b/>
      <sz val="9"/>
      <name val="NFモトヤシータ゛1KP"/>
      <family val="3"/>
    </font>
    <font>
      <sz val="9"/>
      <name val="NFモトヤアポロ1KP"/>
      <family val="3"/>
    </font>
    <font>
      <b/>
      <sz val="9"/>
      <name val="NFモトヤアポロ1KP"/>
      <family val="3"/>
    </font>
    <font>
      <sz val="12"/>
      <name val="ＭＳ Ｐゴシック"/>
      <family val="3"/>
    </font>
    <font>
      <b/>
      <sz val="14"/>
      <name val="NFモトヤアポロ1KP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-0.24997000396251678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>
        <color theme="3" tint="0.7999799847602844"/>
      </bottom>
    </border>
    <border>
      <left/>
      <right style="thin">
        <color theme="0"/>
      </right>
      <top/>
      <bottom style="thin">
        <color theme="3" tint="0.7999799847602844"/>
      </bottom>
    </border>
    <border>
      <left style="thin">
        <color theme="6" tint="0.5999900102615356"/>
      </left>
      <right/>
      <top/>
      <bottom/>
    </border>
    <border>
      <left/>
      <right style="thin">
        <color theme="3" tint="0.7999799847602844"/>
      </right>
      <top/>
      <bottom/>
    </border>
    <border>
      <left/>
      <right/>
      <top/>
      <bottom style="thin">
        <color theme="8" tint="0.7999799847602844"/>
      </bottom>
    </border>
    <border>
      <left/>
      <right style="thin">
        <color theme="9" tint="0.7999799847602844"/>
      </right>
      <top style="thin">
        <color theme="3" tint="0.7999799847602844"/>
      </top>
      <bottom style="thin">
        <color theme="8" tint="0.7999799847602844"/>
      </bottom>
    </border>
    <border>
      <left/>
      <right/>
      <top style="thin">
        <color theme="3" tint="0.7999799847602844"/>
      </top>
      <bottom style="thin">
        <color theme="9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9" tint="0.7999799847602844"/>
      </right>
      <top style="thin">
        <color theme="8" tint="0.7999799847602844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/>
      <bottom/>
    </border>
    <border>
      <left style="thin">
        <color theme="9" tint="0.7999799847602844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/>
      <right style="thin">
        <color theme="0"/>
      </right>
      <top style="thin">
        <color theme="9" tint="0.7999799847602844"/>
      </top>
      <bottom style="thin">
        <color theme="0"/>
      </bottom>
    </border>
    <border>
      <left style="thin">
        <color theme="6" tint="0.5999900102615356"/>
      </left>
      <right style="thin">
        <color theme="3" tint="0.7999799847602844"/>
      </right>
      <top style="thin">
        <color theme="3" tint="0.7999799847602844"/>
      </top>
      <bottom/>
    </border>
    <border>
      <left style="thin">
        <color theme="3" tint="0.7999799847602844"/>
      </left>
      <right style="thin">
        <color theme="8" tint="0.7999799847602844"/>
      </right>
      <top style="thin">
        <color theme="8" tint="0.7999799847602844"/>
      </top>
      <bottom/>
    </border>
    <border>
      <left/>
      <right style="thin">
        <color theme="0"/>
      </right>
      <top/>
      <bottom/>
    </border>
    <border>
      <left/>
      <right style="thin">
        <color theme="9" tint="0.7999799847602844"/>
      </right>
      <top/>
      <bottom/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8" tint="0.7999799847602844"/>
      </right>
      <top/>
      <bottom/>
    </border>
    <border>
      <left style="thin">
        <color theme="8" tint="0.7999799847602844"/>
      </left>
      <right style="thin">
        <color theme="0"/>
      </right>
      <top/>
      <bottom/>
    </border>
    <border>
      <left style="thin">
        <color theme="0"/>
      </left>
      <right style="thin">
        <color theme="9" tint="0.7999799847602844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3" tint="0.7999799847602844"/>
      </bottom>
    </border>
    <border>
      <left/>
      <right style="thin">
        <color theme="0"/>
      </right>
      <top style="thin">
        <color theme="0"/>
      </top>
      <bottom style="thin">
        <color theme="3" tint="0.7999799847602844"/>
      </bottom>
    </border>
    <border>
      <left/>
      <right/>
      <top style="thin">
        <color theme="3" tint="0.7999799847602844"/>
      </top>
      <bottom/>
    </border>
    <border>
      <left style="thin">
        <color theme="0"/>
      </left>
      <right style="thin">
        <color theme="0"/>
      </right>
      <top style="thin">
        <color theme="8" tint="0.7999799847602844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/>
      <bottom style="thin">
        <color theme="9" tint="0.7999799847602844"/>
      </bottom>
    </border>
    <border>
      <left style="thin">
        <color theme="6" tint="0.5999900102615356"/>
      </left>
      <right style="thin">
        <color theme="6" tint="0.5999900102615356"/>
      </right>
      <top style="thin">
        <color theme="6" tint="0.5999900102615356"/>
      </top>
      <bottom/>
    </border>
    <border>
      <left style="thin">
        <color theme="6" tint="0.5999900102615356"/>
      </left>
      <right style="thin">
        <color theme="3" tint="0.7999799847602844"/>
      </right>
      <top/>
      <bottom/>
    </border>
    <border>
      <left style="thin">
        <color theme="3" tint="0.7999799847602844"/>
      </left>
      <right style="thin">
        <color theme="8" tint="0.7999799847602844"/>
      </right>
      <top/>
      <bottom/>
    </border>
    <border>
      <left style="thin">
        <color theme="0"/>
      </left>
      <right style="thin">
        <color theme="9" tint="0.7999799847602844"/>
      </right>
      <top/>
      <bottom style="thin">
        <color theme="0"/>
      </bottom>
    </border>
    <border>
      <left style="thin">
        <color theme="9" tint="0.7999799847602844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8" tint="0.7999799847602844"/>
      </top>
      <bottom style="thin">
        <color theme="0"/>
      </bottom>
    </border>
    <border>
      <left/>
      <right/>
      <top style="thin">
        <color theme="6" tint="0.5999900102615356"/>
      </top>
      <bottom style="thin">
        <color theme="6" tint="0.5999900102615356"/>
      </bottom>
    </border>
    <border>
      <left/>
      <right style="thin">
        <color theme="6" tint="0.5999900102615356"/>
      </right>
      <top style="thin">
        <color theme="6" tint="0.5999900102615356"/>
      </top>
      <bottom/>
    </border>
    <border>
      <left style="thin">
        <color theme="9" tint="0.7999799847602844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6" tint="0.7999799847602844"/>
      </top>
      <bottom/>
    </border>
    <border>
      <left style="thin">
        <color theme="8" tint="0.7999799847602844"/>
      </left>
      <right style="thin">
        <color theme="0"/>
      </right>
      <top/>
      <bottom style="thin">
        <color theme="0"/>
      </bottom>
    </border>
    <border>
      <left/>
      <right style="thin">
        <color theme="9" tint="0.7999799847602844"/>
      </right>
      <top/>
      <bottom style="thin">
        <color theme="0"/>
      </bottom>
    </border>
    <border>
      <left/>
      <right style="medium">
        <color theme="0"/>
      </right>
      <top/>
      <bottom/>
    </border>
    <border>
      <left style="thin">
        <color theme="6" tint="0.5999900102615356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6" tint="0.5999900102615356"/>
      </left>
      <right/>
      <top/>
      <bottom style="thin">
        <color theme="6" tint="0.5999900102615356"/>
      </bottom>
    </border>
    <border>
      <left/>
      <right style="thin">
        <color theme="6" tint="0.5999900102615356"/>
      </right>
      <top/>
      <bottom style="thin">
        <color theme="6" tint="0.5999900102615356"/>
      </bottom>
    </border>
    <border>
      <left style="thin">
        <color theme="3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0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 style="thin">
        <color theme="9" tint="0.7999799847602844"/>
      </bottom>
    </border>
    <border>
      <left style="thin">
        <color theme="9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6" tint="0.5999900102615356"/>
      </left>
      <right style="thin">
        <color theme="3" tint="0.7999799847602844"/>
      </right>
      <top/>
      <bottom style="thin">
        <color theme="3" tint="0.799979984760284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6" tint="0.5999900102615356"/>
      </left>
      <right/>
      <top style="thin">
        <color theme="1"/>
      </top>
      <bottom/>
    </border>
    <border>
      <left/>
      <right style="thin">
        <color theme="6" tint="0.5999900102615356"/>
      </right>
      <top style="thin">
        <color theme="1"/>
      </top>
      <bottom/>
    </border>
    <border>
      <left/>
      <right style="thin">
        <color theme="3" tint="0.7999799847602844"/>
      </right>
      <top style="thin">
        <color theme="1"/>
      </top>
      <bottom/>
    </border>
    <border>
      <left/>
      <right style="thin">
        <color theme="8" tint="0.7999799847602844"/>
      </right>
      <top style="thin">
        <color theme="1"/>
      </top>
      <bottom/>
    </border>
    <border>
      <left style="thin">
        <color theme="8" tint="0.7999799847602844"/>
      </left>
      <right style="thin">
        <color theme="0"/>
      </right>
      <top style="thin">
        <color theme="1"/>
      </top>
      <bottom/>
    </border>
    <border>
      <left/>
      <right style="thin">
        <color theme="0"/>
      </right>
      <top style="thin">
        <color theme="1"/>
      </top>
      <bottom/>
    </border>
    <border>
      <left/>
      <right style="thin">
        <color theme="9" tint="0.7999799847602844"/>
      </right>
      <top style="thin">
        <color theme="1"/>
      </top>
      <bottom/>
    </border>
    <border>
      <left style="thin">
        <color theme="9" tint="0.7999799847602844"/>
      </left>
      <right style="thin">
        <color theme="9" tint="0.7999799847602844"/>
      </right>
      <top style="thin">
        <color theme="1"/>
      </top>
      <bottom/>
    </border>
    <border>
      <left style="thin">
        <color theme="0"/>
      </left>
      <right style="thin">
        <color theme="0"/>
      </right>
      <top style="thin">
        <color theme="1"/>
      </top>
      <bottom/>
    </border>
    <border>
      <left style="thin">
        <color theme="6" tint="0.5999900102615356"/>
      </left>
      <right/>
      <top/>
      <bottom style="thin">
        <color theme="1"/>
      </bottom>
    </border>
    <border>
      <left/>
      <right style="thin">
        <color theme="6" tint="0.5999900102615356"/>
      </right>
      <top/>
      <bottom style="thin">
        <color theme="1"/>
      </bottom>
    </border>
    <border>
      <left/>
      <right style="thin">
        <color theme="3" tint="0.7999799847602844"/>
      </right>
      <top/>
      <bottom style="thin">
        <color theme="1"/>
      </bottom>
    </border>
    <border>
      <left/>
      <right style="thin">
        <color theme="8" tint="0.7999799847602844"/>
      </right>
      <top/>
      <bottom style="thin">
        <color theme="1"/>
      </bottom>
    </border>
    <border>
      <left/>
      <right style="thin">
        <color theme="0"/>
      </right>
      <top/>
      <bottom style="thin">
        <color theme="1"/>
      </bottom>
    </border>
    <border>
      <left/>
      <right style="thin">
        <color theme="9" tint="0.7999799847602844"/>
      </right>
      <top/>
      <bottom style="thin">
        <color theme="1"/>
      </bottom>
    </border>
    <border>
      <left style="thin">
        <color theme="9" tint="0.7999799847602844"/>
      </left>
      <right style="thin">
        <color theme="9" tint="0.7999799847602844"/>
      </right>
      <top/>
      <bottom style="thin">
        <color theme="1"/>
      </bottom>
    </border>
    <border>
      <left style="thin">
        <color theme="0"/>
      </left>
      <right style="thin">
        <color theme="0"/>
      </right>
      <top/>
      <bottom style="thin">
        <color theme="1"/>
      </bottom>
    </border>
    <border>
      <left style="thin">
        <color theme="0"/>
      </left>
      <right style="thin">
        <color theme="9" tint="0.7999799847602844"/>
      </right>
      <top style="thin">
        <color theme="1"/>
      </top>
      <bottom/>
    </border>
    <border>
      <left style="thin">
        <color theme="0"/>
      </left>
      <right style="thin">
        <color theme="9" tint="0.7999799847602844"/>
      </right>
      <top/>
      <bottom style="thin">
        <color theme="1"/>
      </bottom>
    </border>
    <border>
      <left/>
      <right style="thin">
        <color theme="3" tint="0.7999799847602844"/>
      </right>
      <top style="thin">
        <color theme="1"/>
      </top>
      <bottom style="thin">
        <color theme="3" tint="0.7999799847602844"/>
      </bottom>
    </border>
    <border>
      <left/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1"/>
      </top>
      <bottom style="thin">
        <color theme="9" tint="0.7999799847602844"/>
      </bottom>
    </border>
    <border>
      <left style="thin">
        <color theme="8" tint="0.7999799847602844"/>
      </left>
      <right style="thin">
        <color theme="0"/>
      </right>
      <top/>
      <bottom style="thin">
        <color theme="1"/>
      </bottom>
    </border>
    <border>
      <left style="thin">
        <color theme="6" tint="0.5999900102615356"/>
      </left>
      <right style="thin">
        <color theme="6" tint="0.5999900102615356"/>
      </right>
      <top style="thin">
        <color theme="1"/>
      </top>
      <bottom style="thin">
        <color theme="6" tint="0.5999900102615356"/>
      </bottom>
    </border>
    <border>
      <left style="thin">
        <color theme="6" tint="0.5999900102615356"/>
      </left>
      <right style="thin">
        <color theme="3" tint="0.7999799847602844"/>
      </right>
      <top style="thin">
        <color theme="1"/>
      </top>
      <bottom/>
    </border>
    <border>
      <left style="thin">
        <color theme="3" tint="0.7999799847602844"/>
      </left>
      <right style="thin">
        <color theme="8" tint="0.7999799847602844"/>
      </right>
      <top style="thin">
        <color theme="1"/>
      </top>
      <bottom/>
    </border>
    <border>
      <left style="thin">
        <color theme="9" tint="0.7999799847602844"/>
      </left>
      <right style="thin">
        <color theme="0"/>
      </right>
      <top style="thin">
        <color theme="1"/>
      </top>
      <bottom/>
    </border>
    <border>
      <left style="thin">
        <color theme="6" tint="0.5999900102615356"/>
      </left>
      <right style="thin">
        <color theme="3" tint="0.7999799847602844"/>
      </right>
      <top/>
      <bottom style="thin">
        <color theme="1"/>
      </bottom>
    </border>
    <border>
      <left style="thin">
        <color theme="3" tint="0.7999799847602844"/>
      </left>
      <right style="thin">
        <color theme="8" tint="0.7999799847602844"/>
      </right>
      <top/>
      <bottom style="thin">
        <color theme="1"/>
      </bottom>
    </border>
    <border>
      <left style="thin">
        <color theme="9" tint="0.7999799847602844"/>
      </left>
      <right style="thin">
        <color theme="0"/>
      </right>
      <top/>
      <bottom style="thin">
        <color theme="1"/>
      </bottom>
    </border>
    <border>
      <left/>
      <right/>
      <top style="thin"/>
      <bottom/>
    </border>
    <border>
      <left/>
      <right style="thin">
        <color theme="6" tint="0.5999900102615356"/>
      </right>
      <top style="thin"/>
      <bottom/>
    </border>
    <border>
      <left/>
      <right style="thin">
        <color theme="3" tint="0.7999799847602844"/>
      </right>
      <top style="thin"/>
      <bottom/>
    </border>
    <border>
      <left/>
      <right style="thin">
        <color theme="8" tint="0.7999799847602844"/>
      </right>
      <top style="thin"/>
      <bottom/>
    </border>
    <border>
      <left style="thin">
        <color theme="8" tint="0.7999799847602844"/>
      </left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/>
      <bottom/>
    </border>
    <border>
      <left/>
      <right style="thin">
        <color theme="9" tint="0.7999799847602844"/>
      </right>
      <top style="thin"/>
      <bottom/>
    </border>
    <border>
      <left style="thin">
        <color theme="9" tint="0.7999799847602844"/>
      </left>
      <right style="thin">
        <color theme="9" tint="0.7999799847602844"/>
      </right>
      <top style="thin"/>
      <bottom/>
    </border>
    <border>
      <left style="thin">
        <color theme="9" tint="0.7999799847602844"/>
      </left>
      <right style="thin">
        <color theme="0"/>
      </right>
      <top style="thin"/>
      <bottom/>
    </border>
    <border>
      <left/>
      <right style="thin">
        <color theme="0"/>
      </right>
      <top style="thin"/>
      <bottom/>
    </border>
    <border>
      <left/>
      <right/>
      <top/>
      <bottom style="thin"/>
    </border>
    <border>
      <left/>
      <right style="thin">
        <color theme="6" tint="0.5999900102615356"/>
      </right>
      <top/>
      <bottom style="thin"/>
    </border>
    <border>
      <left/>
      <right style="thin">
        <color theme="3" tint="0.7999799847602844"/>
      </right>
      <top/>
      <bottom style="thin"/>
    </border>
    <border>
      <left/>
      <right style="thin">
        <color theme="8" tint="0.7999799847602844"/>
      </right>
      <top/>
      <bottom style="thin"/>
    </border>
    <border>
      <left style="thin">
        <color theme="8" tint="0.7999799847602844"/>
      </left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/>
      <right style="thin">
        <color theme="9" tint="0.7999799847602844"/>
      </right>
      <top/>
      <bottom style="thin"/>
    </border>
    <border>
      <left style="thin">
        <color theme="9" tint="0.7999799847602844"/>
      </left>
      <right style="thin">
        <color theme="9" tint="0.7999799847602844"/>
      </right>
      <top/>
      <bottom style="thin"/>
    </border>
    <border>
      <left style="thin">
        <color theme="9" tint="0.7999799847602844"/>
      </left>
      <right style="thin">
        <color theme="0"/>
      </right>
      <top/>
      <bottom style="thin"/>
    </border>
    <border>
      <left/>
      <right style="thin">
        <color theme="0"/>
      </right>
      <top/>
      <bottom style="thin"/>
    </border>
    <border>
      <left style="thin">
        <color theme="6" tint="0.5999900102615356"/>
      </left>
      <right/>
      <top style="thin"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6" tint="0.5999900102615356"/>
      </right>
      <top/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6" tint="0.5999900102615356"/>
      </left>
      <right/>
      <top style="thin">
        <color theme="6" tint="0.59999001026153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10" xfId="0" applyBorder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6" fillId="6" borderId="15" xfId="0" applyFont="1" applyFill="1" applyBorder="1" applyAlignment="1">
      <alignment/>
    </xf>
    <xf numFmtId="0" fontId="6" fillId="6" borderId="16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7" borderId="21" xfId="0" applyFont="1" applyFill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10" borderId="0" xfId="0" applyFont="1" applyFill="1" applyBorder="1" applyAlignment="1">
      <alignment horizontal="center" vertical="center"/>
    </xf>
    <xf numFmtId="176" fontId="6" fillId="33" borderId="25" xfId="0" applyNumberFormat="1" applyFont="1" applyFill="1" applyBorder="1" applyAlignment="1">
      <alignment horizontal="right" vertical="center"/>
    </xf>
    <xf numFmtId="176" fontId="6" fillId="6" borderId="26" xfId="0" applyNumberFormat="1" applyFont="1" applyFill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7" borderId="29" xfId="0" applyNumberFormat="1" applyFont="1" applyFill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34" borderId="30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33" borderId="14" xfId="0" applyNumberFormat="1" applyFont="1" applyFill="1" applyBorder="1" applyAlignment="1">
      <alignment vertical="center"/>
    </xf>
    <xf numFmtId="176" fontId="6" fillId="6" borderId="31" xfId="0" applyNumberFormat="1" applyFont="1" applyFill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7" borderId="21" xfId="0" applyNumberFormat="1" applyFont="1" applyFill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80" fontId="6" fillId="0" borderId="27" xfId="0" applyNumberFormat="1" applyFont="1" applyBorder="1" applyAlignment="1">
      <alignment vertical="center"/>
    </xf>
    <xf numFmtId="180" fontId="6" fillId="0" borderId="30" xfId="0" applyNumberFormat="1" applyFont="1" applyBorder="1" applyAlignment="1">
      <alignment vertical="center"/>
    </xf>
    <xf numFmtId="180" fontId="6" fillId="0" borderId="33" xfId="0" applyNumberFormat="1" applyFont="1" applyBorder="1" applyAlignment="1">
      <alignment vertical="center"/>
    </xf>
    <xf numFmtId="180" fontId="6" fillId="0" borderId="27" xfId="0" applyNumberFormat="1" applyFont="1" applyBorder="1" applyAlignment="1">
      <alignment vertical="center" shrinkToFit="1"/>
    </xf>
    <xf numFmtId="0" fontId="6" fillId="10" borderId="0" xfId="0" applyFont="1" applyFill="1" applyBorder="1" applyAlignment="1">
      <alignment vertical="center"/>
    </xf>
    <xf numFmtId="180" fontId="6" fillId="0" borderId="34" xfId="0" applyNumberFormat="1" applyFont="1" applyBorder="1" applyAlignment="1">
      <alignment vertical="center"/>
    </xf>
    <xf numFmtId="180" fontId="6" fillId="0" borderId="35" xfId="0" applyNumberFormat="1" applyFont="1" applyBorder="1" applyAlignment="1">
      <alignment vertical="center"/>
    </xf>
    <xf numFmtId="0" fontId="6" fillId="10" borderId="13" xfId="0" applyFont="1" applyFill="1" applyBorder="1" applyAlignment="1">
      <alignment vertical="center"/>
    </xf>
    <xf numFmtId="0" fontId="6" fillId="0" borderId="36" xfId="0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176" fontId="6" fillId="0" borderId="39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6" borderId="41" xfId="0" applyFont="1" applyFill="1" applyBorder="1" applyAlignment="1">
      <alignment/>
    </xf>
    <xf numFmtId="0" fontId="6" fillId="6" borderId="31" xfId="0" applyFont="1" applyFill="1" applyBorder="1" applyAlignment="1">
      <alignment/>
    </xf>
    <xf numFmtId="0" fontId="6" fillId="0" borderId="42" xfId="0" applyFont="1" applyBorder="1" applyAlignment="1">
      <alignment horizontal="center"/>
    </xf>
    <xf numFmtId="0" fontId="6" fillId="7" borderId="21" xfId="0" applyFont="1" applyFill="1" applyBorder="1" applyAlignment="1">
      <alignment/>
    </xf>
    <xf numFmtId="176" fontId="6" fillId="7" borderId="43" xfId="0" applyNumberFormat="1" applyFont="1" applyFill="1" applyBorder="1" applyAlignment="1">
      <alignment vertical="center"/>
    </xf>
    <xf numFmtId="176" fontId="6" fillId="34" borderId="32" xfId="0" applyNumberFormat="1" applyFont="1" applyFill="1" applyBorder="1" applyAlignment="1">
      <alignment vertical="center"/>
    </xf>
    <xf numFmtId="176" fontId="6" fillId="34" borderId="30" xfId="0" applyNumberFormat="1" applyFont="1" applyFill="1" applyBorder="1" applyAlignment="1">
      <alignment vertical="center"/>
    </xf>
    <xf numFmtId="176" fontId="6" fillId="34" borderId="28" xfId="0" applyNumberFormat="1" applyFont="1" applyFill="1" applyBorder="1" applyAlignment="1">
      <alignment vertical="center"/>
    </xf>
    <xf numFmtId="176" fontId="6" fillId="34" borderId="27" xfId="0" applyNumberFormat="1" applyFont="1" applyFill="1" applyBorder="1" applyAlignment="1">
      <alignment vertical="center"/>
    </xf>
    <xf numFmtId="0" fontId="6" fillId="10" borderId="44" xfId="0" applyFont="1" applyFill="1" applyBorder="1" applyAlignment="1">
      <alignment horizontal="center" vertical="center"/>
    </xf>
    <xf numFmtId="176" fontId="6" fillId="33" borderId="45" xfId="0" applyNumberFormat="1" applyFont="1" applyFill="1" applyBorder="1" applyAlignment="1">
      <alignment vertical="center"/>
    </xf>
    <xf numFmtId="176" fontId="6" fillId="6" borderId="46" xfId="0" applyNumberFormat="1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47" xfId="0" applyNumberFormat="1" applyFont="1" applyFill="1" applyBorder="1" applyAlignment="1">
      <alignment vertical="center"/>
    </xf>
    <xf numFmtId="176" fontId="6" fillId="7" borderId="28" xfId="0" applyNumberFormat="1" applyFont="1" applyFill="1" applyBorder="1" applyAlignment="1">
      <alignment vertical="center"/>
    </xf>
    <xf numFmtId="176" fontId="6" fillId="0" borderId="48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0" fontId="9" fillId="0" borderId="38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6" borderId="15" xfId="0" applyFont="1" applyFill="1" applyBorder="1" applyAlignment="1">
      <alignment/>
    </xf>
    <xf numFmtId="0" fontId="7" fillId="6" borderId="16" xfId="0" applyFont="1" applyFill="1" applyBorder="1" applyAlignment="1">
      <alignment/>
    </xf>
    <xf numFmtId="0" fontId="7" fillId="7" borderId="17" xfId="0" applyFont="1" applyFill="1" applyBorder="1" applyAlignment="1">
      <alignment/>
    </xf>
    <xf numFmtId="0" fontId="7" fillId="6" borderId="31" xfId="0" applyFont="1" applyFill="1" applyBorder="1" applyAlignment="1">
      <alignment/>
    </xf>
    <xf numFmtId="0" fontId="6" fillId="0" borderId="49" xfId="0" applyFont="1" applyBorder="1" applyAlignment="1">
      <alignment horizontal="center"/>
    </xf>
    <xf numFmtId="0" fontId="6" fillId="10" borderId="50" xfId="0" applyFont="1" applyFill="1" applyBorder="1" applyAlignment="1">
      <alignment horizontal="center" vertical="center"/>
    </xf>
    <xf numFmtId="0" fontId="6" fillId="10" borderId="51" xfId="0" applyFont="1" applyFill="1" applyBorder="1" applyAlignment="1">
      <alignment horizontal="center" vertical="center"/>
    </xf>
    <xf numFmtId="176" fontId="6" fillId="33" borderId="25" xfId="0" applyNumberFormat="1" applyFont="1" applyFill="1" applyBorder="1" applyAlignment="1">
      <alignment vertical="center"/>
    </xf>
    <xf numFmtId="176" fontId="6" fillId="6" borderId="26" xfId="0" applyNumberFormat="1" applyFont="1" applyFill="1" applyBorder="1" applyAlignment="1">
      <alignment vertical="center"/>
    </xf>
    <xf numFmtId="176" fontId="6" fillId="7" borderId="29" xfId="0" applyNumberFormat="1" applyFont="1" applyFill="1" applyBorder="1" applyAlignment="1">
      <alignment vertical="center"/>
    </xf>
    <xf numFmtId="176" fontId="6" fillId="34" borderId="52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53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0" fontId="6" fillId="0" borderId="27" xfId="0" applyFont="1" applyBorder="1" applyAlignment="1">
      <alignment/>
    </xf>
    <xf numFmtId="0" fontId="6" fillId="0" borderId="56" xfId="0" applyFont="1" applyBorder="1" applyAlignment="1">
      <alignment/>
    </xf>
    <xf numFmtId="181" fontId="17" fillId="0" borderId="56" xfId="0" applyNumberFormat="1" applyFont="1" applyBorder="1" applyAlignment="1">
      <alignment/>
    </xf>
    <xf numFmtId="181" fontId="18" fillId="0" borderId="56" xfId="0" applyNumberFormat="1" applyFont="1" applyBorder="1" applyAlignment="1">
      <alignment/>
    </xf>
    <xf numFmtId="0" fontId="17" fillId="0" borderId="56" xfId="0" applyFont="1" applyBorder="1" applyAlignment="1">
      <alignment/>
    </xf>
    <xf numFmtId="176" fontId="6" fillId="33" borderId="57" xfId="0" applyNumberFormat="1" applyFont="1" applyFill="1" applyBorder="1" applyAlignment="1">
      <alignment vertical="center"/>
    </xf>
    <xf numFmtId="176" fontId="6" fillId="6" borderId="58" xfId="0" applyNumberFormat="1" applyFont="1" applyFill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0" fontId="6" fillId="10" borderId="59" xfId="0" applyFont="1" applyFill="1" applyBorder="1" applyAlignment="1">
      <alignment vertical="center"/>
    </xf>
    <xf numFmtId="0" fontId="6" fillId="10" borderId="60" xfId="0" applyFont="1" applyFill="1" applyBorder="1" applyAlignment="1">
      <alignment horizontal="center" vertical="center"/>
    </xf>
    <xf numFmtId="176" fontId="6" fillId="6" borderId="61" xfId="0" applyNumberFormat="1" applyFont="1" applyFill="1" applyBorder="1" applyAlignment="1">
      <alignment vertical="center"/>
    </xf>
    <xf numFmtId="176" fontId="6" fillId="0" borderId="62" xfId="0" applyNumberFormat="1" applyFont="1" applyBorder="1" applyAlignment="1">
      <alignment vertical="center"/>
    </xf>
    <xf numFmtId="176" fontId="6" fillId="0" borderId="63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176" fontId="6" fillId="7" borderId="65" xfId="0" applyNumberFormat="1" applyFont="1" applyFill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176" fontId="6" fillId="33" borderId="67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56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56" xfId="0" applyFont="1" applyBorder="1" applyAlignment="1">
      <alignment vertical="center"/>
    </xf>
    <xf numFmtId="179" fontId="6" fillId="35" borderId="68" xfId="48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176" fontId="6" fillId="33" borderId="45" xfId="0" applyNumberFormat="1" applyFont="1" applyFill="1" applyBorder="1" applyAlignment="1">
      <alignment horizontal="right" vertical="center"/>
    </xf>
    <xf numFmtId="176" fontId="6" fillId="6" borderId="31" xfId="0" applyNumberFormat="1" applyFont="1" applyFill="1" applyBorder="1" applyAlignment="1">
      <alignment horizontal="right" vertical="center"/>
    </xf>
    <xf numFmtId="176" fontId="6" fillId="7" borderId="21" xfId="0" applyNumberFormat="1" applyFont="1" applyFill="1" applyBorder="1" applyAlignment="1">
      <alignment horizontal="right" vertical="center"/>
    </xf>
    <xf numFmtId="0" fontId="6" fillId="10" borderId="69" xfId="0" applyFont="1" applyFill="1" applyBorder="1" applyAlignment="1">
      <alignment horizontal="center" vertical="center"/>
    </xf>
    <xf numFmtId="0" fontId="6" fillId="10" borderId="70" xfId="0" applyFont="1" applyFill="1" applyBorder="1" applyAlignment="1">
      <alignment horizontal="center" vertical="center"/>
    </xf>
    <xf numFmtId="176" fontId="6" fillId="33" borderId="71" xfId="0" applyNumberFormat="1" applyFont="1" applyFill="1" applyBorder="1" applyAlignment="1">
      <alignment vertical="center"/>
    </xf>
    <xf numFmtId="176" fontId="6" fillId="6" borderId="72" xfId="0" applyNumberFormat="1" applyFont="1" applyFill="1" applyBorder="1" applyAlignment="1">
      <alignment vertical="center"/>
    </xf>
    <xf numFmtId="176" fontId="6" fillId="0" borderId="73" xfId="0" applyNumberFormat="1" applyFont="1" applyBorder="1" applyAlignment="1">
      <alignment vertical="center"/>
    </xf>
    <xf numFmtId="176" fontId="6" fillId="0" borderId="74" xfId="0" applyNumberFormat="1" applyFont="1" applyBorder="1" applyAlignment="1">
      <alignment vertical="center"/>
    </xf>
    <xf numFmtId="176" fontId="6" fillId="0" borderId="75" xfId="0" applyNumberFormat="1" applyFont="1" applyBorder="1" applyAlignment="1">
      <alignment vertical="center"/>
    </xf>
    <xf numFmtId="176" fontId="6" fillId="7" borderId="76" xfId="0" applyNumberFormat="1" applyFont="1" applyFill="1" applyBorder="1" applyAlignment="1">
      <alignment vertical="center"/>
    </xf>
    <xf numFmtId="176" fontId="6" fillId="0" borderId="77" xfId="0" applyNumberFormat="1" applyFont="1" applyBorder="1" applyAlignment="1">
      <alignment vertical="center"/>
    </xf>
    <xf numFmtId="0" fontId="6" fillId="10" borderId="78" xfId="0" applyFont="1" applyFill="1" applyBorder="1" applyAlignment="1">
      <alignment horizontal="center" vertical="center"/>
    </xf>
    <xf numFmtId="0" fontId="6" fillId="10" borderId="79" xfId="0" applyFont="1" applyFill="1" applyBorder="1" applyAlignment="1">
      <alignment horizontal="center" vertical="center"/>
    </xf>
    <xf numFmtId="176" fontId="6" fillId="33" borderId="80" xfId="0" applyNumberFormat="1" applyFont="1" applyFill="1" applyBorder="1" applyAlignment="1">
      <alignment vertical="center"/>
    </xf>
    <xf numFmtId="176" fontId="6" fillId="6" borderId="81" xfId="0" applyNumberFormat="1" applyFont="1" applyFill="1" applyBorder="1" applyAlignment="1">
      <alignment vertical="center"/>
    </xf>
    <xf numFmtId="176" fontId="6" fillId="0" borderId="82" xfId="0" applyNumberFormat="1" applyFont="1" applyBorder="1" applyAlignment="1">
      <alignment vertical="center"/>
    </xf>
    <xf numFmtId="176" fontId="6" fillId="0" borderId="83" xfId="0" applyNumberFormat="1" applyFont="1" applyBorder="1" applyAlignment="1">
      <alignment vertical="center"/>
    </xf>
    <xf numFmtId="176" fontId="6" fillId="7" borderId="84" xfId="0" applyNumberFormat="1" applyFont="1" applyFill="1" applyBorder="1" applyAlignment="1">
      <alignment vertical="center"/>
    </xf>
    <xf numFmtId="176" fontId="6" fillId="0" borderId="85" xfId="0" applyNumberFormat="1" applyFont="1" applyBorder="1" applyAlignment="1">
      <alignment vertical="center"/>
    </xf>
    <xf numFmtId="180" fontId="6" fillId="0" borderId="74" xfId="0" applyNumberFormat="1" applyFont="1" applyBorder="1" applyAlignment="1">
      <alignment vertical="center"/>
    </xf>
    <xf numFmtId="180" fontId="6" fillId="0" borderId="77" xfId="0" applyNumberFormat="1" applyFont="1" applyBorder="1" applyAlignment="1">
      <alignment vertical="center"/>
    </xf>
    <xf numFmtId="180" fontId="6" fillId="0" borderId="86" xfId="0" applyNumberFormat="1" applyFont="1" applyBorder="1" applyAlignment="1">
      <alignment vertical="center"/>
    </xf>
    <xf numFmtId="180" fontId="6" fillId="0" borderId="74" xfId="0" applyNumberFormat="1" applyFont="1" applyBorder="1" applyAlignment="1">
      <alignment vertical="center" shrinkToFit="1"/>
    </xf>
    <xf numFmtId="0" fontId="6" fillId="10" borderId="78" xfId="0" applyFont="1" applyFill="1" applyBorder="1" applyAlignment="1">
      <alignment vertical="center"/>
    </xf>
    <xf numFmtId="180" fontId="6" fillId="0" borderId="82" xfId="0" applyNumberFormat="1" applyFont="1" applyBorder="1" applyAlignment="1">
      <alignment vertical="center"/>
    </xf>
    <xf numFmtId="180" fontId="6" fillId="0" borderId="85" xfId="0" applyNumberFormat="1" applyFont="1" applyBorder="1" applyAlignment="1">
      <alignment vertical="center"/>
    </xf>
    <xf numFmtId="180" fontId="6" fillId="0" borderId="87" xfId="0" applyNumberFormat="1" applyFont="1" applyBorder="1" applyAlignment="1">
      <alignment vertical="center"/>
    </xf>
    <xf numFmtId="180" fontId="6" fillId="0" borderId="82" xfId="0" applyNumberFormat="1" applyFont="1" applyBorder="1" applyAlignment="1">
      <alignment vertical="center" shrinkToFit="1"/>
    </xf>
    <xf numFmtId="176" fontId="6" fillId="33" borderId="88" xfId="0" applyNumberFormat="1" applyFont="1" applyFill="1" applyBorder="1" applyAlignment="1">
      <alignment vertical="center"/>
    </xf>
    <xf numFmtId="180" fontId="6" fillId="0" borderId="89" xfId="0" applyNumberFormat="1" applyFont="1" applyBorder="1" applyAlignment="1">
      <alignment vertical="center"/>
    </xf>
    <xf numFmtId="180" fontId="6" fillId="0" borderId="90" xfId="0" applyNumberFormat="1" applyFont="1" applyBorder="1" applyAlignment="1">
      <alignment vertical="center"/>
    </xf>
    <xf numFmtId="176" fontId="6" fillId="0" borderId="87" xfId="0" applyNumberFormat="1" applyFont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6" fillId="6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6" fontId="6" fillId="7" borderId="0" xfId="0" applyNumberFormat="1" applyFont="1" applyFill="1" applyBorder="1" applyAlignment="1">
      <alignment vertical="center"/>
    </xf>
    <xf numFmtId="0" fontId="6" fillId="0" borderId="91" xfId="0" applyFont="1" applyBorder="1" applyAlignment="1">
      <alignment/>
    </xf>
    <xf numFmtId="176" fontId="6" fillId="7" borderId="92" xfId="0" applyNumberFormat="1" applyFont="1" applyFill="1" applyBorder="1" applyAlignment="1">
      <alignment vertical="center"/>
    </xf>
    <xf numFmtId="176" fontId="6" fillId="0" borderId="74" xfId="0" applyNumberFormat="1" applyFont="1" applyBorder="1" applyAlignment="1">
      <alignment vertical="center" shrinkToFit="1"/>
    </xf>
    <xf numFmtId="176" fontId="6" fillId="34" borderId="93" xfId="0" applyNumberFormat="1" applyFont="1" applyFill="1" applyBorder="1" applyAlignment="1">
      <alignment vertical="center"/>
    </xf>
    <xf numFmtId="176" fontId="6" fillId="34" borderId="85" xfId="0" applyNumberFormat="1" applyFont="1" applyFill="1" applyBorder="1" applyAlignment="1">
      <alignment vertical="center"/>
    </xf>
    <xf numFmtId="176" fontId="6" fillId="34" borderId="83" xfId="0" applyNumberFormat="1" applyFont="1" applyFill="1" applyBorder="1" applyAlignment="1">
      <alignment vertical="center"/>
    </xf>
    <xf numFmtId="176" fontId="6" fillId="34" borderId="82" xfId="0" applyNumberFormat="1" applyFont="1" applyFill="1" applyBorder="1" applyAlignment="1">
      <alignment vertical="center"/>
    </xf>
    <xf numFmtId="176" fontId="6" fillId="34" borderId="73" xfId="0" applyNumberFormat="1" applyFont="1" applyFill="1" applyBorder="1" applyAlignment="1">
      <alignment vertical="center"/>
    </xf>
    <xf numFmtId="176" fontId="6" fillId="34" borderId="77" xfId="0" applyNumberFormat="1" applyFont="1" applyFill="1" applyBorder="1" applyAlignment="1">
      <alignment vertical="center"/>
    </xf>
    <xf numFmtId="176" fontId="6" fillId="34" borderId="75" xfId="0" applyNumberFormat="1" applyFont="1" applyFill="1" applyBorder="1" applyAlignment="1">
      <alignment vertical="center"/>
    </xf>
    <xf numFmtId="176" fontId="6" fillId="34" borderId="74" xfId="0" applyNumberFormat="1" applyFont="1" applyFill="1" applyBorder="1" applyAlignment="1">
      <alignment vertical="center"/>
    </xf>
    <xf numFmtId="176" fontId="6" fillId="0" borderId="93" xfId="0" applyNumberFormat="1" applyFont="1" applyBorder="1" applyAlignment="1">
      <alignment vertical="center"/>
    </xf>
    <xf numFmtId="0" fontId="6" fillId="10" borderId="94" xfId="0" applyFont="1" applyFill="1" applyBorder="1" applyAlignment="1">
      <alignment horizontal="center" vertical="center"/>
    </xf>
    <xf numFmtId="176" fontId="6" fillId="33" borderId="95" xfId="0" applyNumberFormat="1" applyFont="1" applyFill="1" applyBorder="1" applyAlignment="1">
      <alignment vertical="center"/>
    </xf>
    <xf numFmtId="176" fontId="6" fillId="6" borderId="96" xfId="0" applyNumberFormat="1" applyFont="1" applyFill="1" applyBorder="1" applyAlignment="1">
      <alignment vertical="center"/>
    </xf>
    <xf numFmtId="176" fontId="6" fillId="0" borderId="74" xfId="0" applyNumberFormat="1" applyFont="1" applyFill="1" applyBorder="1" applyAlignment="1">
      <alignment vertical="center"/>
    </xf>
    <xf numFmtId="176" fontId="6" fillId="0" borderId="86" xfId="0" applyNumberFormat="1" applyFont="1" applyFill="1" applyBorder="1" applyAlignment="1">
      <alignment vertical="center"/>
    </xf>
    <xf numFmtId="176" fontId="6" fillId="7" borderId="75" xfId="0" applyNumberFormat="1" applyFont="1" applyFill="1" applyBorder="1" applyAlignment="1">
      <alignment vertical="center"/>
    </xf>
    <xf numFmtId="176" fontId="6" fillId="0" borderId="97" xfId="0" applyNumberFormat="1" applyFont="1" applyFill="1" applyBorder="1" applyAlignment="1">
      <alignment vertical="center"/>
    </xf>
    <xf numFmtId="176" fontId="6" fillId="0" borderId="77" xfId="0" applyNumberFormat="1" applyFont="1" applyFill="1" applyBorder="1" applyAlignment="1">
      <alignment vertical="center"/>
    </xf>
    <xf numFmtId="176" fontId="6" fillId="33" borderId="98" xfId="0" applyNumberFormat="1" applyFont="1" applyFill="1" applyBorder="1" applyAlignment="1">
      <alignment vertical="center"/>
    </xf>
    <xf numFmtId="176" fontId="6" fillId="6" borderId="99" xfId="0" applyNumberFormat="1" applyFont="1" applyFill="1" applyBorder="1" applyAlignment="1">
      <alignment vertical="center"/>
    </xf>
    <xf numFmtId="176" fontId="6" fillId="0" borderId="82" xfId="0" applyNumberFormat="1" applyFont="1" applyFill="1" applyBorder="1" applyAlignment="1">
      <alignment vertical="center"/>
    </xf>
    <xf numFmtId="176" fontId="6" fillId="0" borderId="87" xfId="0" applyNumberFormat="1" applyFont="1" applyFill="1" applyBorder="1" applyAlignment="1">
      <alignment vertical="center"/>
    </xf>
    <xf numFmtId="176" fontId="6" fillId="7" borderId="83" xfId="0" applyNumberFormat="1" applyFont="1" applyFill="1" applyBorder="1" applyAlignment="1">
      <alignment vertical="center"/>
    </xf>
    <xf numFmtId="176" fontId="6" fillId="0" borderId="100" xfId="0" applyNumberFormat="1" applyFont="1" applyFill="1" applyBorder="1" applyAlignment="1">
      <alignment vertical="center"/>
    </xf>
    <xf numFmtId="176" fontId="6" fillId="0" borderId="85" xfId="0" applyNumberFormat="1" applyFont="1" applyFill="1" applyBorder="1" applyAlignment="1">
      <alignment vertical="center"/>
    </xf>
    <xf numFmtId="0" fontId="8" fillId="10" borderId="0" xfId="0" applyFont="1" applyFill="1" applyBorder="1" applyAlignment="1">
      <alignment vertical="center"/>
    </xf>
    <xf numFmtId="0" fontId="6" fillId="10" borderId="101" xfId="0" applyFont="1" applyFill="1" applyBorder="1" applyAlignment="1">
      <alignment horizontal="center" vertical="center"/>
    </xf>
    <xf numFmtId="0" fontId="6" fillId="10" borderId="102" xfId="0" applyFont="1" applyFill="1" applyBorder="1" applyAlignment="1">
      <alignment horizontal="center" vertical="center"/>
    </xf>
    <xf numFmtId="176" fontId="6" fillId="33" borderId="103" xfId="0" applyNumberFormat="1" applyFont="1" applyFill="1" applyBorder="1" applyAlignment="1">
      <alignment vertical="center"/>
    </xf>
    <xf numFmtId="176" fontId="6" fillId="6" borderId="104" xfId="0" applyNumberFormat="1" applyFont="1" applyFill="1" applyBorder="1" applyAlignment="1">
      <alignment vertical="center"/>
    </xf>
    <xf numFmtId="176" fontId="6" fillId="0" borderId="105" xfId="0" applyNumberFormat="1" applyFont="1" applyFill="1" applyBorder="1" applyAlignment="1">
      <alignment vertical="center"/>
    </xf>
    <xf numFmtId="176" fontId="6" fillId="0" borderId="106" xfId="0" applyNumberFormat="1" applyFont="1" applyFill="1" applyBorder="1" applyAlignment="1">
      <alignment vertical="center"/>
    </xf>
    <xf numFmtId="176" fontId="6" fillId="0" borderId="107" xfId="0" applyNumberFormat="1" applyFont="1" applyFill="1" applyBorder="1" applyAlignment="1">
      <alignment vertical="center"/>
    </xf>
    <xf numFmtId="176" fontId="6" fillId="7" borderId="108" xfId="0" applyNumberFormat="1" applyFont="1" applyFill="1" applyBorder="1" applyAlignment="1">
      <alignment vertical="center"/>
    </xf>
    <xf numFmtId="176" fontId="6" fillId="0" borderId="109" xfId="0" applyNumberFormat="1" applyFont="1" applyFill="1" applyBorder="1" applyAlignment="1">
      <alignment vertical="center"/>
    </xf>
    <xf numFmtId="176" fontId="6" fillId="0" borderId="110" xfId="0" applyNumberFormat="1" applyFont="1" applyFill="1" applyBorder="1" applyAlignment="1">
      <alignment vertical="center"/>
    </xf>
    <xf numFmtId="0" fontId="6" fillId="10" borderId="111" xfId="0" applyFont="1" applyFill="1" applyBorder="1" applyAlignment="1">
      <alignment horizontal="center" vertical="center"/>
    </xf>
    <xf numFmtId="0" fontId="6" fillId="10" borderId="112" xfId="0" applyFont="1" applyFill="1" applyBorder="1" applyAlignment="1">
      <alignment horizontal="center" vertical="center"/>
    </xf>
    <xf numFmtId="176" fontId="6" fillId="33" borderId="113" xfId="0" applyNumberFormat="1" applyFont="1" applyFill="1" applyBorder="1" applyAlignment="1">
      <alignment vertical="center"/>
    </xf>
    <xf numFmtId="176" fontId="6" fillId="6" borderId="114" xfId="0" applyNumberFormat="1" applyFont="1" applyFill="1" applyBorder="1" applyAlignment="1">
      <alignment vertical="center"/>
    </xf>
    <xf numFmtId="176" fontId="6" fillId="0" borderId="115" xfId="0" applyNumberFormat="1" applyFont="1" applyFill="1" applyBorder="1" applyAlignment="1">
      <alignment vertical="center"/>
    </xf>
    <xf numFmtId="176" fontId="6" fillId="0" borderId="116" xfId="0" applyNumberFormat="1" applyFont="1" applyFill="1" applyBorder="1" applyAlignment="1">
      <alignment vertical="center"/>
    </xf>
    <xf numFmtId="176" fontId="6" fillId="0" borderId="117" xfId="0" applyNumberFormat="1" applyFont="1" applyFill="1" applyBorder="1" applyAlignment="1">
      <alignment vertical="center"/>
    </xf>
    <xf numFmtId="176" fontId="6" fillId="7" borderId="118" xfId="0" applyNumberFormat="1" applyFont="1" applyFill="1" applyBorder="1" applyAlignment="1">
      <alignment vertical="center"/>
    </xf>
    <xf numFmtId="176" fontId="6" fillId="0" borderId="119" xfId="0" applyNumberFormat="1" applyFont="1" applyFill="1" applyBorder="1" applyAlignment="1">
      <alignment vertical="center"/>
    </xf>
    <xf numFmtId="176" fontId="6" fillId="0" borderId="120" xfId="0" applyNumberFormat="1" applyFont="1" applyFill="1" applyBorder="1" applyAlignment="1">
      <alignment vertical="center"/>
    </xf>
    <xf numFmtId="0" fontId="6" fillId="10" borderId="121" xfId="0" applyFont="1" applyFill="1" applyBorder="1" applyAlignment="1">
      <alignment horizontal="center" vertical="center"/>
    </xf>
    <xf numFmtId="176" fontId="6" fillId="0" borderId="105" xfId="0" applyNumberFormat="1" applyFont="1" applyBorder="1" applyAlignment="1">
      <alignment vertical="center"/>
    </xf>
    <xf numFmtId="176" fontId="6" fillId="0" borderId="106" xfId="0" applyNumberFormat="1" applyFont="1" applyBorder="1" applyAlignment="1">
      <alignment vertical="center"/>
    </xf>
    <xf numFmtId="176" fontId="6" fillId="0" borderId="107" xfId="0" applyNumberFormat="1" applyFont="1" applyBorder="1" applyAlignment="1">
      <alignment vertical="center"/>
    </xf>
    <xf numFmtId="176" fontId="6" fillId="0" borderId="109" xfId="0" applyNumberFormat="1" applyFont="1" applyBorder="1" applyAlignment="1">
      <alignment vertical="center"/>
    </xf>
    <xf numFmtId="176" fontId="6" fillId="0" borderId="110" xfId="0" applyNumberFormat="1" applyFont="1" applyBorder="1" applyAlignment="1">
      <alignment vertical="center"/>
    </xf>
    <xf numFmtId="176" fontId="6" fillId="0" borderId="97" xfId="0" applyNumberFormat="1" applyFont="1" applyBorder="1" applyAlignment="1">
      <alignment vertical="center"/>
    </xf>
    <xf numFmtId="176" fontId="6" fillId="0" borderId="100" xfId="0" applyNumberFormat="1" applyFont="1" applyBorder="1" applyAlignment="1">
      <alignment vertical="center"/>
    </xf>
    <xf numFmtId="181" fontId="6" fillId="35" borderId="68" xfId="48" applyNumberFormat="1" applyFont="1" applyFill="1" applyBorder="1" applyAlignment="1">
      <alignment vertical="center"/>
    </xf>
    <xf numFmtId="181" fontId="6" fillId="35" borderId="68" xfId="48" applyNumberFormat="1" applyFont="1" applyFill="1" applyBorder="1" applyAlignment="1">
      <alignment horizontal="right" vertical="center"/>
    </xf>
    <xf numFmtId="38" fontId="7" fillId="6" borderId="122" xfId="48" applyFont="1" applyFill="1" applyBorder="1" applyAlignment="1">
      <alignment vertical="center"/>
    </xf>
    <xf numFmtId="38" fontId="14" fillId="18" borderId="122" xfId="48" applyFont="1" applyFill="1" applyBorder="1" applyAlignment="1">
      <alignment vertical="center" textRotation="255"/>
    </xf>
    <xf numFmtId="0" fontId="8" fillId="0" borderId="0" xfId="0" applyFont="1" applyBorder="1" applyAlignment="1">
      <alignment/>
    </xf>
    <xf numFmtId="0" fontId="6" fillId="10" borderId="13" xfId="0" applyFont="1" applyFill="1" applyBorder="1" applyAlignment="1">
      <alignment horizontal="center" vertical="center"/>
    </xf>
    <xf numFmtId="0" fontId="6" fillId="10" borderId="123" xfId="0" applyFont="1" applyFill="1" applyBorder="1" applyAlignment="1">
      <alignment horizontal="center" vertical="center"/>
    </xf>
    <xf numFmtId="183" fontId="0" fillId="0" borderId="10" xfId="0" applyNumberFormat="1" applyBorder="1" applyAlignment="1">
      <alignment/>
    </xf>
    <xf numFmtId="0" fontId="3" fillId="0" borderId="0" xfId="0" applyFont="1" applyFill="1" applyAlignment="1">
      <alignment/>
    </xf>
    <xf numFmtId="18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1" fontId="6" fillId="0" borderId="68" xfId="48" applyNumberFormat="1" applyFont="1" applyFill="1" applyBorder="1" applyAlignment="1">
      <alignment horizontal="right" vertical="center" wrapText="1"/>
    </xf>
    <xf numFmtId="179" fontId="6" fillId="0" borderId="68" xfId="48" applyNumberFormat="1" applyFont="1" applyFill="1" applyBorder="1" applyAlignment="1">
      <alignment vertical="center"/>
    </xf>
    <xf numFmtId="179" fontId="16" fillId="0" borderId="68" xfId="48" applyNumberFormat="1" applyFont="1" applyFill="1" applyBorder="1" applyAlignment="1">
      <alignment vertical="center"/>
    </xf>
    <xf numFmtId="179" fontId="6" fillId="0" borderId="68" xfId="48" applyNumberFormat="1" applyFont="1" applyFill="1" applyBorder="1" applyAlignment="1">
      <alignment horizontal="right" vertical="center" wrapText="1"/>
    </xf>
    <xf numFmtId="179" fontId="6" fillId="0" borderId="68" xfId="48" applyNumberFormat="1" applyFont="1" applyFill="1" applyBorder="1" applyAlignment="1">
      <alignment horizontal="right" vertical="center"/>
    </xf>
    <xf numFmtId="181" fontId="7" fillId="6" borderId="68" xfId="48" applyNumberFormat="1" applyFont="1" applyFill="1" applyBorder="1" applyAlignment="1">
      <alignment horizontal="right" vertical="center" wrapText="1"/>
    </xf>
    <xf numFmtId="179" fontId="14" fillId="6" borderId="68" xfId="48" applyNumberFormat="1" applyFont="1" applyFill="1" applyBorder="1" applyAlignment="1">
      <alignment vertical="center"/>
    </xf>
    <xf numFmtId="179" fontId="7" fillId="6" borderId="68" xfId="48" applyNumberFormat="1" applyFont="1" applyFill="1" applyBorder="1" applyAlignment="1">
      <alignment horizontal="right" vertical="center"/>
    </xf>
    <xf numFmtId="179" fontId="7" fillId="6" borderId="68" xfId="48" applyNumberFormat="1" applyFont="1" applyFill="1" applyBorder="1" applyAlignment="1">
      <alignment vertical="center"/>
    </xf>
    <xf numFmtId="0" fontId="11" fillId="36" borderId="124" xfId="0" applyFont="1" applyFill="1" applyBorder="1" applyAlignment="1">
      <alignment vertical="center"/>
    </xf>
    <xf numFmtId="0" fontId="11" fillId="36" borderId="125" xfId="0" applyFont="1" applyFill="1" applyBorder="1" applyAlignment="1">
      <alignment vertical="center"/>
    </xf>
    <xf numFmtId="0" fontId="11" fillId="36" borderId="68" xfId="0" applyFont="1" applyFill="1" applyBorder="1" applyAlignment="1">
      <alignment vertical="center"/>
    </xf>
    <xf numFmtId="181" fontId="11" fillId="36" borderId="68" xfId="48" applyNumberFormat="1" applyFont="1" applyFill="1" applyBorder="1" applyAlignment="1">
      <alignment horizontal="right" vertical="center" wrapText="1"/>
    </xf>
    <xf numFmtId="179" fontId="15" fillId="36" borderId="68" xfId="48" applyNumberFormat="1" applyFont="1" applyFill="1" applyBorder="1" applyAlignment="1">
      <alignment vertical="center"/>
    </xf>
    <xf numFmtId="179" fontId="11" fillId="36" borderId="68" xfId="48" applyNumberFormat="1" applyFont="1" applyFill="1" applyBorder="1" applyAlignment="1">
      <alignment vertical="center"/>
    </xf>
    <xf numFmtId="38" fontId="5" fillId="6" borderId="126" xfId="48" applyFont="1" applyFill="1" applyBorder="1" applyAlignment="1">
      <alignment horizontal="center" vertical="center"/>
    </xf>
    <xf numFmtId="38" fontId="5" fillId="35" borderId="68" xfId="48" applyFont="1" applyFill="1" applyBorder="1" applyAlignment="1">
      <alignment vertical="center"/>
    </xf>
    <xf numFmtId="181" fontId="6" fillId="0" borderId="68" xfId="48" applyNumberFormat="1" applyFont="1" applyFill="1" applyBorder="1" applyAlignment="1">
      <alignment vertical="center"/>
    </xf>
    <xf numFmtId="179" fontId="16" fillId="35" borderId="68" xfId="48" applyNumberFormat="1" applyFont="1" applyFill="1" applyBorder="1" applyAlignment="1">
      <alignment vertical="center"/>
    </xf>
    <xf numFmtId="38" fontId="5" fillId="6" borderId="127" xfId="48" applyFont="1" applyFill="1" applyBorder="1" applyAlignment="1">
      <alignment horizontal="center" vertical="center"/>
    </xf>
    <xf numFmtId="38" fontId="7" fillId="6" borderId="128" xfId="48" applyFont="1" applyFill="1" applyBorder="1" applyAlignment="1">
      <alignment vertical="center"/>
    </xf>
    <xf numFmtId="38" fontId="7" fillId="6" borderId="68" xfId="48" applyFont="1" applyFill="1" applyBorder="1" applyAlignment="1">
      <alignment vertical="center"/>
    </xf>
    <xf numFmtId="181" fontId="7" fillId="6" borderId="68" xfId="48" applyNumberFormat="1" applyFont="1" applyFill="1" applyBorder="1" applyAlignment="1">
      <alignment vertical="center"/>
    </xf>
    <xf numFmtId="38" fontId="11" fillId="6" borderId="122" xfId="48" applyFont="1" applyFill="1" applyBorder="1" applyAlignment="1">
      <alignment vertical="center"/>
    </xf>
    <xf numFmtId="38" fontId="11" fillId="6" borderId="125" xfId="48" applyFont="1" applyFill="1" applyBorder="1" applyAlignment="1">
      <alignment vertical="center"/>
    </xf>
    <xf numFmtId="38" fontId="11" fillId="6" borderId="68" xfId="48" applyFont="1" applyFill="1" applyBorder="1" applyAlignment="1">
      <alignment vertical="center"/>
    </xf>
    <xf numFmtId="0" fontId="5" fillId="35" borderId="68" xfId="0" applyFont="1" applyFill="1" applyBorder="1" applyAlignment="1">
      <alignment vertical="center"/>
    </xf>
    <xf numFmtId="38" fontId="7" fillId="6" borderId="129" xfId="48" applyFont="1" applyFill="1" applyBorder="1" applyAlignment="1">
      <alignment vertical="center"/>
    </xf>
    <xf numFmtId="181" fontId="11" fillId="18" borderId="68" xfId="48" applyNumberFormat="1" applyFont="1" applyFill="1" applyBorder="1" applyAlignment="1">
      <alignment vertical="center"/>
    </xf>
    <xf numFmtId="179" fontId="15" fillId="18" borderId="68" xfId="48" applyNumberFormat="1" applyFont="1" applyFill="1" applyBorder="1" applyAlignment="1">
      <alignment vertical="center"/>
    </xf>
    <xf numFmtId="179" fontId="11" fillId="18" borderId="68" xfId="48" applyNumberFormat="1" applyFont="1" applyFill="1" applyBorder="1" applyAlignment="1">
      <alignment vertical="center"/>
    </xf>
    <xf numFmtId="0" fontId="5" fillId="0" borderId="68" xfId="0" applyFont="1" applyBorder="1" applyAlignment="1">
      <alignment vertical="center"/>
    </xf>
    <xf numFmtId="179" fontId="6" fillId="0" borderId="68" xfId="0" applyNumberFormat="1" applyFont="1" applyBorder="1" applyAlignment="1">
      <alignment vertical="center"/>
    </xf>
    <xf numFmtId="179" fontId="16" fillId="0" borderId="68" xfId="0" applyNumberFormat="1" applyFont="1" applyBorder="1" applyAlignment="1">
      <alignment vertical="center"/>
    </xf>
    <xf numFmtId="181" fontId="6" fillId="0" borderId="68" xfId="0" applyNumberFormat="1" applyFont="1" applyBorder="1" applyAlignment="1">
      <alignment/>
    </xf>
    <xf numFmtId="181" fontId="6" fillId="0" borderId="68" xfId="48" applyNumberFormat="1" applyFont="1" applyFill="1" applyBorder="1" applyAlignment="1">
      <alignment horizontal="right" vertical="center"/>
    </xf>
    <xf numFmtId="181" fontId="11" fillId="9" borderId="68" xfId="48" applyNumberFormat="1" applyFont="1" applyFill="1" applyBorder="1" applyAlignment="1">
      <alignment vertical="center"/>
    </xf>
    <xf numFmtId="181" fontId="15" fillId="9" borderId="68" xfId="48" applyNumberFormat="1" applyFont="1" applyFill="1" applyBorder="1" applyAlignment="1">
      <alignment vertical="center"/>
    </xf>
    <xf numFmtId="179" fontId="11" fillId="9" borderId="68" xfId="48" applyNumberFormat="1" applyFont="1" applyFill="1" applyBorder="1" applyAlignment="1">
      <alignment vertical="center"/>
    </xf>
    <xf numFmtId="178" fontId="10" fillId="11" borderId="68" xfId="42" applyNumberFormat="1" applyFont="1" applyFill="1" applyBorder="1" applyAlignment="1">
      <alignment vertical="center"/>
    </xf>
    <xf numFmtId="178" fontId="9" fillId="11" borderId="68" xfId="42" applyNumberFormat="1" applyFont="1" applyFill="1" applyBorder="1" applyAlignment="1">
      <alignment vertical="center"/>
    </xf>
    <xf numFmtId="178" fontId="10" fillId="11" borderId="68" xfId="48" applyNumberFormat="1" applyFont="1" applyFill="1" applyBorder="1" applyAlignment="1">
      <alignment horizontal="right" vertical="center"/>
    </xf>
    <xf numFmtId="178" fontId="10" fillId="11" borderId="68" xfId="42" applyNumberFormat="1" applyFont="1" applyFill="1" applyBorder="1" applyAlignment="1">
      <alignment horizontal="right" vertical="center"/>
    </xf>
    <xf numFmtId="178" fontId="10" fillId="18" borderId="68" xfId="0" applyNumberFormat="1" applyFont="1" applyFill="1" applyBorder="1" applyAlignment="1">
      <alignment vertical="center"/>
    </xf>
    <xf numFmtId="178" fontId="9" fillId="18" borderId="68" xfId="0" applyNumberFormat="1" applyFont="1" applyFill="1" applyBorder="1" applyAlignment="1">
      <alignment vertical="center"/>
    </xf>
    <xf numFmtId="178" fontId="10" fillId="18" borderId="68" xfId="48" applyNumberFormat="1" applyFont="1" applyFill="1" applyBorder="1" applyAlignment="1">
      <alignment horizontal="right" vertical="center"/>
    </xf>
    <xf numFmtId="178" fontId="10" fillId="18" borderId="68" xfId="42" applyNumberFormat="1" applyFont="1" applyFill="1" applyBorder="1" applyAlignment="1">
      <alignment horizontal="right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23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left" vertical="top"/>
    </xf>
    <xf numFmtId="0" fontId="7" fillId="10" borderId="123" xfId="0" applyFont="1" applyFill="1" applyBorder="1" applyAlignment="1">
      <alignment horizontal="left" vertical="top"/>
    </xf>
    <xf numFmtId="0" fontId="7" fillId="10" borderId="59" xfId="0" applyFont="1" applyFill="1" applyBorder="1" applyAlignment="1">
      <alignment horizontal="left" vertical="top"/>
    </xf>
    <xf numFmtId="0" fontId="7" fillId="10" borderId="60" xfId="0" applyFont="1" applyFill="1" applyBorder="1" applyAlignment="1">
      <alignment horizontal="left" vertical="top"/>
    </xf>
    <xf numFmtId="0" fontId="7" fillId="10" borderId="130" xfId="0" applyFont="1" applyFill="1" applyBorder="1" applyAlignment="1">
      <alignment horizontal="left" vertical="top"/>
    </xf>
    <xf numFmtId="0" fontId="7" fillId="10" borderId="51" xfId="0" applyFont="1" applyFill="1" applyBorder="1" applyAlignment="1">
      <alignment horizontal="left" vertical="top"/>
    </xf>
    <xf numFmtId="0" fontId="6" fillId="10" borderId="0" xfId="0" applyFont="1" applyFill="1" applyBorder="1" applyAlignment="1">
      <alignment horizontal="center" vertical="center"/>
    </xf>
    <xf numFmtId="38" fontId="20" fillId="18" borderId="68" xfId="48" applyFont="1" applyFill="1" applyBorder="1" applyAlignment="1">
      <alignment horizontal="center" vertical="center" textRotation="255"/>
    </xf>
    <xf numFmtId="38" fontId="20" fillId="18" borderId="126" xfId="48" applyFont="1" applyFill="1" applyBorder="1" applyAlignment="1">
      <alignment horizontal="center" vertical="center" textRotation="255"/>
    </xf>
    <xf numFmtId="38" fontId="5" fillId="6" borderId="68" xfId="48" applyFont="1" applyFill="1" applyBorder="1" applyAlignment="1">
      <alignment horizontal="center" vertical="center"/>
    </xf>
    <xf numFmtId="38" fontId="5" fillId="6" borderId="126" xfId="48" applyFont="1" applyFill="1" applyBorder="1" applyAlignment="1">
      <alignment horizontal="center" vertical="center"/>
    </xf>
    <xf numFmtId="38" fontId="11" fillId="18" borderId="125" xfId="48" applyFont="1" applyFill="1" applyBorder="1" applyAlignment="1">
      <alignment horizontal="left" vertical="center"/>
    </xf>
    <xf numFmtId="38" fontId="11" fillId="18" borderId="68" xfId="48" applyFont="1" applyFill="1" applyBorder="1" applyAlignment="1">
      <alignment horizontal="left" vertical="center"/>
    </xf>
    <xf numFmtId="0" fontId="5" fillId="16" borderId="131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132" xfId="0" applyFont="1" applyFill="1" applyBorder="1" applyAlignment="1">
      <alignment horizontal="center" vertical="center"/>
    </xf>
    <xf numFmtId="0" fontId="7" fillId="6" borderId="125" xfId="0" applyFont="1" applyFill="1" applyBorder="1" applyAlignment="1">
      <alignment vertical="center"/>
    </xf>
    <xf numFmtId="0" fontId="7" fillId="6" borderId="68" xfId="0" applyFont="1" applyFill="1" applyBorder="1" applyAlignment="1">
      <alignment vertical="center"/>
    </xf>
    <xf numFmtId="0" fontId="5" fillId="0" borderId="68" xfId="0" applyFont="1" applyFill="1" applyBorder="1" applyAlignment="1">
      <alignment/>
    </xf>
    <xf numFmtId="0" fontId="5" fillId="6" borderId="68" xfId="0" applyFont="1" applyFill="1" applyBorder="1" applyAlignment="1">
      <alignment horizontal="center"/>
    </xf>
    <xf numFmtId="0" fontId="5" fillId="6" borderId="133" xfId="0" applyFont="1" applyFill="1" applyBorder="1" applyAlignment="1">
      <alignment horizontal="center"/>
    </xf>
    <xf numFmtId="0" fontId="10" fillId="18" borderId="68" xfId="0" applyFont="1" applyFill="1" applyBorder="1" applyAlignment="1">
      <alignment horizontal="center" vertical="center" wrapText="1"/>
    </xf>
    <xf numFmtId="0" fontId="10" fillId="11" borderId="68" xfId="0" applyFont="1" applyFill="1" applyBorder="1" applyAlignment="1">
      <alignment horizontal="center" vertical="center" wrapText="1"/>
    </xf>
    <xf numFmtId="181" fontId="12" fillId="37" borderId="133" xfId="48" applyNumberFormat="1" applyFont="1" applyFill="1" applyBorder="1" applyAlignment="1">
      <alignment horizontal="center" vertical="center" wrapText="1"/>
    </xf>
    <xf numFmtId="0" fontId="19" fillId="37" borderId="68" xfId="0" applyFont="1" applyFill="1" applyBorder="1" applyAlignment="1">
      <alignment/>
    </xf>
    <xf numFmtId="0" fontId="13" fillId="37" borderId="125" xfId="0" applyFont="1" applyFill="1" applyBorder="1" applyAlignment="1">
      <alignment horizontal="center"/>
    </xf>
    <xf numFmtId="0" fontId="13" fillId="37" borderId="68" xfId="0" applyFont="1" applyFill="1" applyBorder="1" applyAlignment="1">
      <alignment horizontal="center"/>
    </xf>
    <xf numFmtId="38" fontId="14" fillId="16" borderId="68" xfId="48" applyFont="1" applyFill="1" applyBorder="1" applyAlignment="1">
      <alignment horizontal="center" vertical="center"/>
    </xf>
    <xf numFmtId="0" fontId="11" fillId="16" borderId="128" xfId="0" applyFont="1" applyFill="1" applyBorder="1" applyAlignment="1">
      <alignment horizontal="left" vertical="center"/>
    </xf>
    <xf numFmtId="38" fontId="20" fillId="9" borderId="68" xfId="48" applyFont="1" applyFill="1" applyBorder="1" applyAlignment="1">
      <alignment horizontal="center" vertical="center" textRotation="255"/>
    </xf>
    <xf numFmtId="38" fontId="20" fillId="9" borderId="133" xfId="48" applyFont="1" applyFill="1" applyBorder="1" applyAlignment="1">
      <alignment horizontal="center" vertical="center" textRotation="255"/>
    </xf>
    <xf numFmtId="38" fontId="11" fillId="9" borderId="125" xfId="48" applyFont="1" applyFill="1" applyBorder="1" applyAlignment="1">
      <alignment horizontal="left" vertical="center"/>
    </xf>
    <xf numFmtId="38" fontId="11" fillId="9" borderId="68" xfId="48" applyFont="1" applyFill="1" applyBorder="1" applyAlignment="1">
      <alignment horizontal="left" vertical="center"/>
    </xf>
    <xf numFmtId="0" fontId="11" fillId="16" borderId="126" xfId="0" applyFont="1" applyFill="1" applyBorder="1" applyAlignment="1">
      <alignment horizontal="right" vertical="center" wrapText="1"/>
    </xf>
    <xf numFmtId="181" fontId="15" fillId="16" borderId="68" xfId="48" applyNumberFormat="1" applyFont="1" applyFill="1" applyBorder="1" applyAlignment="1">
      <alignment horizontal="center" vertical="center" wrapText="1"/>
    </xf>
    <xf numFmtId="182" fontId="20" fillId="36" borderId="68" xfId="0" applyNumberFormat="1" applyFont="1" applyFill="1" applyBorder="1" applyAlignment="1">
      <alignment horizontal="center" vertical="center" wrapText="1"/>
    </xf>
    <xf numFmtId="182" fontId="20" fillId="36" borderId="13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90" zoomScaleNormal="90" zoomScalePageLayoutView="0" workbookViewId="0" topLeftCell="A1">
      <selection activeCell="K18" sqref="K18"/>
    </sheetView>
  </sheetViews>
  <sheetFormatPr defaultColWidth="9.00390625" defaultRowHeight="13.5"/>
  <cols>
    <col min="1" max="1" width="4.875" style="0" customWidth="1"/>
    <col min="2" max="2" width="24.625" style="0" customWidth="1"/>
    <col min="3" max="3" width="9.00390625" style="2" customWidth="1"/>
    <col min="6" max="8" width="8.875" style="0" customWidth="1"/>
  </cols>
  <sheetData>
    <row r="1" spans="2:3" ht="13.5">
      <c r="B1" t="s">
        <v>0</v>
      </c>
      <c r="C1" t="s">
        <v>20</v>
      </c>
    </row>
    <row r="2" spans="1:11" ht="13.5">
      <c r="A2" t="s">
        <v>21</v>
      </c>
      <c r="B2" s="1" t="s">
        <v>44</v>
      </c>
      <c r="C2" s="1" t="s">
        <v>45</v>
      </c>
      <c r="D2" s="1" t="s">
        <v>46</v>
      </c>
      <c r="G2" s="231"/>
      <c r="H2" s="231"/>
      <c r="I2" s="231"/>
      <c r="J2" s="231"/>
      <c r="K2" s="231"/>
    </row>
    <row r="3" spans="1:11" ht="13.5">
      <c r="A3">
        <v>1</v>
      </c>
      <c r="B3" s="1" t="s">
        <v>47</v>
      </c>
      <c r="C3" s="1">
        <v>239</v>
      </c>
      <c r="D3" s="1">
        <v>51.5</v>
      </c>
      <c r="G3" s="231"/>
      <c r="H3" s="231"/>
      <c r="I3" s="231"/>
      <c r="J3" s="231"/>
      <c r="K3" s="231"/>
    </row>
    <row r="4" spans="1:11" ht="13.5">
      <c r="A4">
        <v>2</v>
      </c>
      <c r="B4" s="1" t="s">
        <v>48</v>
      </c>
      <c r="C4" s="1">
        <v>18</v>
      </c>
      <c r="D4" s="1">
        <v>3.9</v>
      </c>
      <c r="G4" s="231"/>
      <c r="H4" s="231"/>
      <c r="I4" s="231"/>
      <c r="J4" s="231"/>
      <c r="K4" s="231"/>
    </row>
    <row r="5" spans="1:11" ht="13.5">
      <c r="A5">
        <v>3</v>
      </c>
      <c r="B5" s="1" t="s">
        <v>49</v>
      </c>
      <c r="C5" s="1">
        <v>77</v>
      </c>
      <c r="D5" s="1">
        <v>16.6</v>
      </c>
      <c r="G5" s="231"/>
      <c r="H5" s="231"/>
      <c r="I5" s="231"/>
      <c r="J5" s="231"/>
      <c r="K5" s="231"/>
    </row>
    <row r="6" spans="1:11" ht="13.5">
      <c r="A6">
        <v>4</v>
      </c>
      <c r="B6" s="1" t="s">
        <v>50</v>
      </c>
      <c r="C6" s="1">
        <v>75</v>
      </c>
      <c r="D6" s="1">
        <v>16.2</v>
      </c>
      <c r="G6" s="231"/>
      <c r="H6" s="231"/>
      <c r="I6" s="231"/>
      <c r="J6" s="231"/>
      <c r="K6" s="231"/>
    </row>
    <row r="7" spans="1:11" ht="13.5">
      <c r="A7">
        <v>5</v>
      </c>
      <c r="B7" s="1" t="s">
        <v>51</v>
      </c>
      <c r="C7" s="1">
        <v>55</v>
      </c>
      <c r="D7" s="1">
        <v>11.8</v>
      </c>
      <c r="G7" s="231"/>
      <c r="H7" s="231"/>
      <c r="I7" s="231"/>
      <c r="J7" s="231"/>
      <c r="K7" s="231"/>
    </row>
    <row r="8" spans="2:11" ht="13.5">
      <c r="B8" s="1" t="s">
        <v>52</v>
      </c>
      <c r="C8" s="1">
        <f>SUM(C3:C7)</f>
        <v>464</v>
      </c>
      <c r="D8" s="1">
        <f>SUM(D3:D7)</f>
        <v>100</v>
      </c>
      <c r="G8" s="231"/>
      <c r="H8" s="231"/>
      <c r="I8" s="231"/>
      <c r="J8" s="231"/>
      <c r="K8" s="231"/>
    </row>
    <row r="9" spans="3:11" ht="13.5">
      <c r="C9"/>
      <c r="G9" s="231"/>
      <c r="H9" s="231"/>
      <c r="I9" s="231"/>
      <c r="J9" s="231"/>
      <c r="K9" s="231"/>
    </row>
    <row r="10" spans="7:11" ht="13.5">
      <c r="G10" s="231"/>
      <c r="H10" s="231"/>
      <c r="I10" s="231"/>
      <c r="J10" s="231"/>
      <c r="K10" s="231"/>
    </row>
    <row r="11" spans="2:11" ht="13.5">
      <c r="B11" t="s">
        <v>7</v>
      </c>
      <c r="C11" t="s">
        <v>20</v>
      </c>
      <c r="G11" s="231"/>
      <c r="H11" s="231"/>
      <c r="I11" s="231"/>
      <c r="J11" s="231"/>
      <c r="K11" s="231"/>
    </row>
    <row r="12" spans="1:11" ht="13.5">
      <c r="A12" t="s">
        <v>21</v>
      </c>
      <c r="B12" s="1" t="s">
        <v>44</v>
      </c>
      <c r="C12" s="1" t="s">
        <v>45</v>
      </c>
      <c r="D12" s="1" t="s">
        <v>46</v>
      </c>
      <c r="G12" s="231"/>
      <c r="H12" s="231"/>
      <c r="I12" s="231"/>
      <c r="J12" s="231"/>
      <c r="K12" s="231"/>
    </row>
    <row r="13" spans="1:11" ht="13.5">
      <c r="A13">
        <v>1</v>
      </c>
      <c r="B13" s="1" t="s">
        <v>64</v>
      </c>
      <c r="C13" s="1">
        <v>50</v>
      </c>
      <c r="D13" s="230">
        <v>11.1</v>
      </c>
      <c r="G13" s="231"/>
      <c r="H13" s="231"/>
      <c r="I13" s="231"/>
      <c r="J13" s="231"/>
      <c r="K13" s="231"/>
    </row>
    <row r="14" spans="1:11" ht="13.5">
      <c r="A14">
        <v>2</v>
      </c>
      <c r="B14" s="1" t="s">
        <v>65</v>
      </c>
      <c r="C14" s="1">
        <v>70</v>
      </c>
      <c r="D14" s="230">
        <v>15.6</v>
      </c>
      <c r="G14" s="231"/>
      <c r="H14" s="231"/>
      <c r="I14" s="231"/>
      <c r="J14" s="231"/>
      <c r="K14" s="231"/>
    </row>
    <row r="15" spans="1:11" ht="13.5">
      <c r="A15">
        <v>3</v>
      </c>
      <c r="B15" s="1" t="s">
        <v>54</v>
      </c>
      <c r="C15" s="1">
        <v>78</v>
      </c>
      <c r="D15" s="230">
        <v>17.3</v>
      </c>
      <c r="G15" s="231"/>
      <c r="H15" s="231"/>
      <c r="I15" s="231"/>
      <c r="J15" s="231"/>
      <c r="K15" s="232"/>
    </row>
    <row r="16" spans="1:11" ht="13.5">
      <c r="A16">
        <v>4</v>
      </c>
      <c r="B16" s="1" t="s">
        <v>66</v>
      </c>
      <c r="C16" s="1">
        <v>72</v>
      </c>
      <c r="D16" s="230">
        <v>16</v>
      </c>
      <c r="G16" s="231"/>
      <c r="H16" s="231"/>
      <c r="I16" s="231"/>
      <c r="J16" s="231"/>
      <c r="K16" s="232"/>
    </row>
    <row r="17" spans="1:11" ht="13.5">
      <c r="A17">
        <v>5</v>
      </c>
      <c r="B17" s="1" t="s">
        <v>55</v>
      </c>
      <c r="C17" s="1">
        <v>108</v>
      </c>
      <c r="D17" s="230">
        <v>24</v>
      </c>
      <c r="G17" s="231"/>
      <c r="H17" s="231"/>
      <c r="I17" s="231"/>
      <c r="J17" s="231"/>
      <c r="K17" s="232"/>
    </row>
    <row r="18" spans="1:11" ht="13.5">
      <c r="A18">
        <v>6</v>
      </c>
      <c r="B18" s="1" t="s">
        <v>67</v>
      </c>
      <c r="C18" s="1">
        <v>72</v>
      </c>
      <c r="D18" s="230">
        <v>16</v>
      </c>
      <c r="G18" s="231"/>
      <c r="H18" s="231"/>
      <c r="I18" s="231"/>
      <c r="J18" s="231"/>
      <c r="K18" s="232"/>
    </row>
    <row r="19" spans="2:11" ht="13.5">
      <c r="B19" s="1" t="s">
        <v>52</v>
      </c>
      <c r="C19" s="1">
        <f>SUM(C13:C18)</f>
        <v>450</v>
      </c>
      <c r="D19" s="1">
        <v>100</v>
      </c>
      <c r="G19" s="231"/>
      <c r="H19" s="231"/>
      <c r="I19" s="231"/>
      <c r="J19" s="231"/>
      <c r="K19" s="232"/>
    </row>
    <row r="20" spans="7:11" ht="13.5">
      <c r="G20" s="231"/>
      <c r="H20" s="231"/>
      <c r="I20" s="231"/>
      <c r="J20" s="231"/>
      <c r="K20" s="231"/>
    </row>
    <row r="21" spans="2:11" ht="13.5">
      <c r="B21" t="s">
        <v>6</v>
      </c>
      <c r="C21" t="s">
        <v>56</v>
      </c>
      <c r="G21" s="231"/>
      <c r="H21" s="231"/>
      <c r="I21" s="231"/>
      <c r="J21" s="231"/>
      <c r="K21" s="231"/>
    </row>
    <row r="22" spans="1:11" ht="13.5">
      <c r="A22" t="s">
        <v>21</v>
      </c>
      <c r="B22" s="1" t="s">
        <v>68</v>
      </c>
      <c r="C22" s="1" t="s">
        <v>45</v>
      </c>
      <c r="D22" s="1" t="s">
        <v>46</v>
      </c>
      <c r="G22" s="231"/>
      <c r="H22" s="231"/>
      <c r="I22" s="231"/>
      <c r="J22" s="231"/>
      <c r="K22" s="231"/>
    </row>
    <row r="23" spans="1:11" ht="13.5">
      <c r="A23">
        <v>1</v>
      </c>
      <c r="B23" s="1" t="s">
        <v>57</v>
      </c>
      <c r="C23" s="1">
        <v>76</v>
      </c>
      <c r="D23" s="1">
        <v>16.7</v>
      </c>
      <c r="G23" s="231"/>
      <c r="H23" s="231"/>
      <c r="I23" s="231"/>
      <c r="J23" s="231"/>
      <c r="K23" s="231"/>
    </row>
    <row r="24" spans="1:11" ht="13.5">
      <c r="A24">
        <v>2</v>
      </c>
      <c r="B24" s="1" t="s">
        <v>58</v>
      </c>
      <c r="C24" s="1">
        <v>101</v>
      </c>
      <c r="D24" s="1">
        <v>22.2</v>
      </c>
      <c r="G24" s="231"/>
      <c r="H24" s="231"/>
      <c r="I24" s="231"/>
      <c r="J24" s="231"/>
      <c r="K24" s="232"/>
    </row>
    <row r="25" spans="1:11" ht="13.5">
      <c r="A25">
        <v>3</v>
      </c>
      <c r="B25" s="1" t="s">
        <v>59</v>
      </c>
      <c r="C25" s="1">
        <v>160</v>
      </c>
      <c r="D25" s="1">
        <v>35.2</v>
      </c>
      <c r="G25" s="231"/>
      <c r="H25" s="231"/>
      <c r="I25" s="231"/>
      <c r="J25" s="231"/>
      <c r="K25" s="232"/>
    </row>
    <row r="26" spans="1:11" ht="13.5">
      <c r="A26">
        <v>4</v>
      </c>
      <c r="B26" s="1" t="s">
        <v>60</v>
      </c>
      <c r="C26" s="1">
        <v>65</v>
      </c>
      <c r="D26" s="1">
        <v>14.3</v>
      </c>
      <c r="G26" s="231"/>
      <c r="H26" s="231"/>
      <c r="I26" s="231"/>
      <c r="J26" s="231"/>
      <c r="K26" s="232"/>
    </row>
    <row r="27" spans="1:11" ht="13.5">
      <c r="A27">
        <v>5</v>
      </c>
      <c r="B27" s="1" t="s">
        <v>61</v>
      </c>
      <c r="C27" s="1">
        <v>34</v>
      </c>
      <c r="D27" s="1">
        <v>7.5</v>
      </c>
      <c r="G27" s="231"/>
      <c r="H27" s="231"/>
      <c r="I27" s="231"/>
      <c r="J27" s="231"/>
      <c r="K27" s="232"/>
    </row>
    <row r="28" spans="1:11" ht="13.5">
      <c r="A28">
        <v>6</v>
      </c>
      <c r="B28" s="1" t="s">
        <v>62</v>
      </c>
      <c r="C28" s="1">
        <v>13</v>
      </c>
      <c r="D28" s="1">
        <v>2.9</v>
      </c>
      <c r="G28" s="231"/>
      <c r="H28" s="231"/>
      <c r="I28" s="231"/>
      <c r="J28" s="231"/>
      <c r="K28" s="232"/>
    </row>
    <row r="29" spans="1:11" ht="13.5">
      <c r="A29">
        <v>7</v>
      </c>
      <c r="B29" s="1" t="s">
        <v>63</v>
      </c>
      <c r="C29" s="1">
        <v>6</v>
      </c>
      <c r="D29" s="1">
        <v>1.2</v>
      </c>
      <c r="G29" s="231"/>
      <c r="H29" s="231"/>
      <c r="I29" s="231"/>
      <c r="J29" s="231"/>
      <c r="K29" s="232"/>
    </row>
    <row r="30" spans="1:11" ht="13.5">
      <c r="A30">
        <v>8</v>
      </c>
      <c r="B30" s="1" t="s">
        <v>52</v>
      </c>
      <c r="C30" s="1">
        <f>SUM(C23:C29)</f>
        <v>455</v>
      </c>
      <c r="D30" s="1">
        <f>SUM(D23:D29)</f>
        <v>100</v>
      </c>
      <c r="G30" s="231"/>
      <c r="H30" s="231"/>
      <c r="I30" s="231"/>
      <c r="J30" s="231"/>
      <c r="K30" s="231"/>
    </row>
    <row r="31" spans="3:11" ht="13.5">
      <c r="C31"/>
      <c r="G31" s="231"/>
      <c r="H31" s="231"/>
      <c r="I31" s="231"/>
      <c r="J31" s="231"/>
      <c r="K31" s="231"/>
    </row>
    <row r="32" spans="7:11" ht="13.5">
      <c r="G32" s="233"/>
      <c r="H32" s="233"/>
      <c r="I32" s="233"/>
      <c r="J32" s="233"/>
      <c r="K32" s="233"/>
    </row>
    <row r="33" spans="7:11" ht="13.5">
      <c r="G33" s="233"/>
      <c r="H33" s="233"/>
      <c r="I33" s="233"/>
      <c r="J33" s="233"/>
      <c r="K33" s="233"/>
    </row>
    <row r="34" spans="2:11" ht="13.5">
      <c r="B34" t="s">
        <v>53</v>
      </c>
      <c r="C34" t="s">
        <v>20</v>
      </c>
      <c r="G34" s="233"/>
      <c r="H34" s="233"/>
      <c r="I34" s="233"/>
      <c r="J34" s="233"/>
      <c r="K34" s="233"/>
    </row>
    <row r="35" spans="1:11" ht="13.5">
      <c r="A35" t="s">
        <v>21</v>
      </c>
      <c r="B35" s="1" t="s">
        <v>22</v>
      </c>
      <c r="C35" s="1" t="s">
        <v>23</v>
      </c>
      <c r="D35" s="1" t="s">
        <v>24</v>
      </c>
      <c r="G35" s="233"/>
      <c r="H35" s="233"/>
      <c r="I35" s="233"/>
      <c r="J35" s="233"/>
      <c r="K35" s="233"/>
    </row>
    <row r="36" spans="1:11" ht="13.5">
      <c r="A36">
        <v>1</v>
      </c>
      <c r="B36" s="1" t="s">
        <v>1</v>
      </c>
      <c r="C36" s="1">
        <v>68</v>
      </c>
      <c r="D36" s="1">
        <v>15</v>
      </c>
      <c r="G36" s="233"/>
      <c r="H36" s="233"/>
      <c r="I36" s="233"/>
      <c r="J36" s="233"/>
      <c r="K36" s="233"/>
    </row>
    <row r="37" spans="1:11" ht="13.5">
      <c r="A37">
        <v>2</v>
      </c>
      <c r="B37" s="1" t="s">
        <v>2</v>
      </c>
      <c r="C37" s="1">
        <v>283</v>
      </c>
      <c r="D37" s="1">
        <v>62.3</v>
      </c>
      <c r="G37" s="233"/>
      <c r="H37" s="233"/>
      <c r="I37" s="233"/>
      <c r="J37" s="233"/>
      <c r="K37" s="233"/>
    </row>
    <row r="38" spans="1:11" ht="13.5">
      <c r="A38">
        <v>3</v>
      </c>
      <c r="B38" s="1" t="s">
        <v>3</v>
      </c>
      <c r="C38" s="1">
        <v>92</v>
      </c>
      <c r="D38" s="1">
        <v>20.3</v>
      </c>
      <c r="G38" s="233"/>
      <c r="H38" s="233"/>
      <c r="I38" s="233"/>
      <c r="J38" s="233"/>
      <c r="K38" s="233"/>
    </row>
    <row r="39" spans="1:11" ht="13.5">
      <c r="A39">
        <v>4</v>
      </c>
      <c r="B39" s="1" t="s">
        <v>4</v>
      </c>
      <c r="C39" s="1">
        <v>11</v>
      </c>
      <c r="D39" s="1">
        <v>2.4</v>
      </c>
      <c r="G39" s="233"/>
      <c r="H39" s="233"/>
      <c r="I39" s="233"/>
      <c r="J39" s="233"/>
      <c r="K39" s="233"/>
    </row>
    <row r="40" spans="2:11" ht="13.5">
      <c r="B40" s="1" t="s">
        <v>25</v>
      </c>
      <c r="C40" s="1">
        <f>SUM(C36:C39)</f>
        <v>454</v>
      </c>
      <c r="D40" s="1">
        <f>SUM(D36:D39)</f>
        <v>100</v>
      </c>
      <c r="G40" s="233"/>
      <c r="H40" s="233"/>
      <c r="I40" s="233"/>
      <c r="J40" s="233"/>
      <c r="K40" s="233"/>
    </row>
    <row r="41" spans="3:11" ht="13.5">
      <c r="C41"/>
      <c r="G41" s="233"/>
      <c r="H41" s="233"/>
      <c r="I41" s="233"/>
      <c r="J41" s="233"/>
      <c r="K41" s="233"/>
    </row>
    <row r="42" spans="3:11" ht="13.5">
      <c r="C42"/>
      <c r="G42" s="233"/>
      <c r="H42" s="233"/>
      <c r="I42" s="233"/>
      <c r="J42" s="233"/>
      <c r="K42" s="233"/>
    </row>
    <row r="43" spans="7:11" ht="13.5">
      <c r="G43" s="233"/>
      <c r="H43" s="233"/>
      <c r="I43" s="233"/>
      <c r="J43" s="233"/>
      <c r="K43" s="233"/>
    </row>
    <row r="44" spans="7:11" ht="13.5">
      <c r="G44" s="233"/>
      <c r="H44" s="233"/>
      <c r="I44" s="233"/>
      <c r="J44" s="233"/>
      <c r="K44" s="233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62"/>
  <sheetViews>
    <sheetView showGridLines="0" zoomScalePageLayoutView="0" workbookViewId="0" topLeftCell="A5">
      <selection activeCell="K69" sqref="K69"/>
    </sheetView>
  </sheetViews>
  <sheetFormatPr defaultColWidth="8.875" defaultRowHeight="13.5"/>
  <cols>
    <col min="1" max="2" width="5.625" style="4" customWidth="1"/>
    <col min="3" max="3" width="9.375" style="4" bestFit="1" customWidth="1"/>
    <col min="4" max="4" width="11.125" style="4" bestFit="1" customWidth="1"/>
    <col min="5" max="13" width="10.125" style="4" bestFit="1" customWidth="1"/>
    <col min="14" max="16384" width="8.875" style="4" customWidth="1"/>
  </cols>
  <sheetData>
    <row r="2" spans="2:13" ht="13.5">
      <c r="B2" s="6" t="s">
        <v>8</v>
      </c>
      <c r="C2" s="7"/>
      <c r="D2" s="8"/>
      <c r="E2" s="8"/>
      <c r="F2" s="8"/>
      <c r="G2" s="8"/>
      <c r="H2" s="8"/>
      <c r="I2" s="8"/>
      <c r="J2" s="8"/>
      <c r="K2" s="8"/>
      <c r="L2" s="8"/>
      <c r="M2" s="9"/>
    </row>
    <row r="3" spans="2:13" ht="12">
      <c r="B3" s="287" t="s">
        <v>9</v>
      </c>
      <c r="C3" s="288"/>
      <c r="D3" s="10" t="s">
        <v>8</v>
      </c>
      <c r="E3" s="11"/>
      <c r="F3" s="11"/>
      <c r="G3" s="11"/>
      <c r="H3" s="11"/>
      <c r="I3" s="11"/>
      <c r="J3" s="11"/>
      <c r="K3" s="11"/>
      <c r="L3" s="11"/>
      <c r="M3" s="11"/>
    </row>
    <row r="4" spans="2:13" ht="12">
      <c r="B4" s="283"/>
      <c r="C4" s="284"/>
      <c r="D4" s="12"/>
      <c r="E4" s="13" t="s">
        <v>69</v>
      </c>
      <c r="F4" s="14"/>
      <c r="G4" s="14"/>
      <c r="H4" s="15"/>
      <c r="I4" s="16" t="s">
        <v>70</v>
      </c>
      <c r="J4" s="17"/>
      <c r="K4" s="17"/>
      <c r="L4" s="17"/>
      <c r="M4" s="17"/>
    </row>
    <row r="5" spans="2:13" ht="12">
      <c r="B5" s="285"/>
      <c r="C5" s="286"/>
      <c r="D5" s="12"/>
      <c r="E5" s="18"/>
      <c r="F5" s="19" t="s">
        <v>71</v>
      </c>
      <c r="G5" s="20" t="s">
        <v>72</v>
      </c>
      <c r="H5" s="21" t="s">
        <v>73</v>
      </c>
      <c r="I5" s="22"/>
      <c r="J5" s="23" t="s">
        <v>74</v>
      </c>
      <c r="K5" s="24" t="s">
        <v>75</v>
      </c>
      <c r="L5" s="25" t="s">
        <v>76</v>
      </c>
      <c r="M5" s="26" t="s">
        <v>77</v>
      </c>
    </row>
    <row r="6" spans="2:13" ht="12">
      <c r="B6" s="27" t="s">
        <v>10</v>
      </c>
      <c r="C6" s="229" t="s">
        <v>11</v>
      </c>
      <c r="D6" s="28">
        <v>-63.3</v>
      </c>
      <c r="E6" s="29">
        <v>-23.7</v>
      </c>
      <c r="F6" s="30">
        <v>-6.1</v>
      </c>
      <c r="G6" s="30">
        <v>-3.6</v>
      </c>
      <c r="H6" s="31">
        <v>-14</v>
      </c>
      <c r="I6" s="32">
        <v>-39.6</v>
      </c>
      <c r="J6" s="30">
        <v>-8</v>
      </c>
      <c r="K6" s="33">
        <v>-9.7</v>
      </c>
      <c r="L6" s="34">
        <v>-8.6</v>
      </c>
      <c r="M6" s="35">
        <v>-13.3</v>
      </c>
    </row>
    <row r="7" spans="2:13" ht="12">
      <c r="B7" s="27"/>
      <c r="C7" s="229" t="s">
        <v>5</v>
      </c>
      <c r="D7" s="130">
        <v>-64</v>
      </c>
      <c r="E7" s="131">
        <v>-23.1</v>
      </c>
      <c r="F7" s="30">
        <v>-7.6</v>
      </c>
      <c r="G7" s="30">
        <v>-5</v>
      </c>
      <c r="H7" s="31">
        <v>-10.5</v>
      </c>
      <c r="I7" s="132">
        <v>-40.9</v>
      </c>
      <c r="J7" s="30">
        <v>-8</v>
      </c>
      <c r="K7" s="33">
        <v>-10.1</v>
      </c>
      <c r="L7" s="34">
        <v>-9.4</v>
      </c>
      <c r="M7" s="35">
        <v>-13.4</v>
      </c>
    </row>
    <row r="8" spans="2:13" ht="12">
      <c r="B8" s="133" t="s">
        <v>12</v>
      </c>
      <c r="C8" s="134" t="s">
        <v>13</v>
      </c>
      <c r="D8" s="135">
        <f aca="true" t="shared" si="0" ref="D8:D19">E8+I8</f>
        <v>-54.5</v>
      </c>
      <c r="E8" s="136">
        <f aca="true" t="shared" si="1" ref="E8:E19">F8+G8+H8</f>
        <v>-17.299999999999997</v>
      </c>
      <c r="F8" s="137">
        <v>-4.7</v>
      </c>
      <c r="G8" s="138">
        <v>-4</v>
      </c>
      <c r="H8" s="139">
        <v>-8.6</v>
      </c>
      <c r="I8" s="140">
        <f aca="true" t="shared" si="2" ref="I8:I19">J8+K8+L8+M8</f>
        <v>-37.2</v>
      </c>
      <c r="J8" s="138">
        <v>-6.8</v>
      </c>
      <c r="K8" s="141">
        <v>-9</v>
      </c>
      <c r="L8" s="141">
        <v>-8.5</v>
      </c>
      <c r="M8" s="138">
        <v>-12.9</v>
      </c>
    </row>
    <row r="9" spans="2:13" ht="12">
      <c r="B9" s="228"/>
      <c r="C9" s="229" t="s">
        <v>14</v>
      </c>
      <c r="D9" s="36">
        <f t="shared" si="0"/>
        <v>-65</v>
      </c>
      <c r="E9" s="37">
        <f t="shared" si="1"/>
        <v>-25.9</v>
      </c>
      <c r="F9" s="39">
        <v>-5.6</v>
      </c>
      <c r="G9" s="39">
        <v>-3.9</v>
      </c>
      <c r="H9" s="40">
        <v>-16.4</v>
      </c>
      <c r="I9" s="41">
        <f t="shared" si="2"/>
        <v>-39.099999999999994</v>
      </c>
      <c r="J9" s="39">
        <v>-6.8</v>
      </c>
      <c r="K9" s="42">
        <v>-9.9</v>
      </c>
      <c r="L9" s="42">
        <v>-9.6</v>
      </c>
      <c r="M9" s="39">
        <v>-12.8</v>
      </c>
    </row>
    <row r="10" spans="2:13" ht="12">
      <c r="B10" s="228"/>
      <c r="C10" s="229" t="s">
        <v>11</v>
      </c>
      <c r="D10" s="36">
        <f t="shared" si="0"/>
        <v>-77.00999999999999</v>
      </c>
      <c r="E10" s="37">
        <f t="shared" si="1"/>
        <v>-34.5</v>
      </c>
      <c r="F10" s="39">
        <v>-8.8</v>
      </c>
      <c r="G10" s="39">
        <v>-9.1</v>
      </c>
      <c r="H10" s="40">
        <v>-16.6</v>
      </c>
      <c r="I10" s="41">
        <f t="shared" si="2"/>
        <v>-42.51</v>
      </c>
      <c r="J10" s="39">
        <v>-8.67</v>
      </c>
      <c r="K10" s="42">
        <v>-9.34</v>
      </c>
      <c r="L10" s="42">
        <v>-10.56</v>
      </c>
      <c r="M10" s="39">
        <v>-13.94</v>
      </c>
    </row>
    <row r="11" spans="2:13" ht="12">
      <c r="B11" s="142"/>
      <c r="C11" s="143" t="s">
        <v>5</v>
      </c>
      <c r="D11" s="144">
        <f t="shared" si="0"/>
        <v>-104.7</v>
      </c>
      <c r="E11" s="145">
        <f t="shared" si="1"/>
        <v>-55.5</v>
      </c>
      <c r="F11" s="146">
        <v>-15.2</v>
      </c>
      <c r="G11" s="146">
        <v>-12.1</v>
      </c>
      <c r="H11" s="147">
        <v>-28.2</v>
      </c>
      <c r="I11" s="148">
        <f t="shared" si="2"/>
        <v>-49.2</v>
      </c>
      <c r="J11" s="146">
        <v>-10.3</v>
      </c>
      <c r="K11" s="149">
        <v>-11.4</v>
      </c>
      <c r="L11" s="149">
        <v>-11.7</v>
      </c>
      <c r="M11" s="146">
        <v>-15.8</v>
      </c>
    </row>
    <row r="12" spans="2:13" ht="12">
      <c r="B12" s="27" t="s">
        <v>15</v>
      </c>
      <c r="C12" s="229" t="s">
        <v>13</v>
      </c>
      <c r="D12" s="36">
        <f t="shared" si="0"/>
        <v>-107.3</v>
      </c>
      <c r="E12" s="37">
        <f t="shared" si="1"/>
        <v>-57.9</v>
      </c>
      <c r="F12" s="39">
        <v>-16.2</v>
      </c>
      <c r="G12" s="42">
        <v>-13.3</v>
      </c>
      <c r="H12" s="40">
        <v>-28.4</v>
      </c>
      <c r="I12" s="41">
        <f t="shared" si="2"/>
        <v>-49.4</v>
      </c>
      <c r="J12" s="39">
        <v>-9.9</v>
      </c>
      <c r="K12" s="42">
        <v>-11.3</v>
      </c>
      <c r="L12" s="42">
        <v>-12.3</v>
      </c>
      <c r="M12" s="39">
        <v>-15.9</v>
      </c>
    </row>
    <row r="13" spans="2:13" ht="12">
      <c r="B13" s="27"/>
      <c r="C13" s="229" t="s">
        <v>14</v>
      </c>
      <c r="D13" s="36">
        <f t="shared" si="0"/>
        <v>-125.3</v>
      </c>
      <c r="E13" s="37">
        <f t="shared" si="1"/>
        <v>-69.5</v>
      </c>
      <c r="F13" s="39">
        <v>-20.8</v>
      </c>
      <c r="G13" s="42">
        <v>-16.7</v>
      </c>
      <c r="H13" s="40">
        <v>-32</v>
      </c>
      <c r="I13" s="41">
        <f t="shared" si="2"/>
        <v>-55.8</v>
      </c>
      <c r="J13" s="39">
        <v>-10.6</v>
      </c>
      <c r="K13" s="42">
        <v>-13.3</v>
      </c>
      <c r="L13" s="42">
        <v>-13.7</v>
      </c>
      <c r="M13" s="39">
        <v>-18.2</v>
      </c>
    </row>
    <row r="14" spans="2:13" ht="12">
      <c r="B14" s="27"/>
      <c r="C14" s="229" t="s">
        <v>11</v>
      </c>
      <c r="D14" s="36">
        <f t="shared" si="0"/>
        <v>-128</v>
      </c>
      <c r="E14" s="37">
        <f t="shared" si="1"/>
        <v>-73.1</v>
      </c>
      <c r="F14" s="39">
        <v>-22.1</v>
      </c>
      <c r="G14" s="42">
        <v>-19.4</v>
      </c>
      <c r="H14" s="43">
        <v>-31.6</v>
      </c>
      <c r="I14" s="41">
        <f t="shared" si="2"/>
        <v>-54.9</v>
      </c>
      <c r="J14" s="39">
        <v>-10.1</v>
      </c>
      <c r="K14" s="42">
        <v>-13.2</v>
      </c>
      <c r="L14" s="42">
        <v>-14.1</v>
      </c>
      <c r="M14" s="39">
        <v>-17.5</v>
      </c>
    </row>
    <row r="15" spans="2:13" ht="12">
      <c r="B15" s="27"/>
      <c r="C15" s="229" t="s">
        <v>5</v>
      </c>
      <c r="D15" s="36">
        <f t="shared" si="0"/>
        <v>-139.2</v>
      </c>
      <c r="E15" s="37">
        <f t="shared" si="1"/>
        <v>-77.3</v>
      </c>
      <c r="F15" s="39">
        <v>-26</v>
      </c>
      <c r="G15" s="42">
        <v>-27.1</v>
      </c>
      <c r="H15" s="43">
        <v>-24.2</v>
      </c>
      <c r="I15" s="41">
        <f t="shared" si="2"/>
        <v>-61.900000000000006</v>
      </c>
      <c r="J15" s="39">
        <v>-11.9</v>
      </c>
      <c r="K15" s="42">
        <v>-15.4</v>
      </c>
      <c r="L15" s="42">
        <v>-15.9</v>
      </c>
      <c r="M15" s="39">
        <v>-18.7</v>
      </c>
    </row>
    <row r="16" spans="2:13" ht="12">
      <c r="B16" s="133" t="s">
        <v>18</v>
      </c>
      <c r="C16" s="134" t="s">
        <v>13</v>
      </c>
      <c r="D16" s="135">
        <f t="shared" si="0"/>
        <v>-143.6</v>
      </c>
      <c r="E16" s="136">
        <f t="shared" si="1"/>
        <v>-77.69999999999999</v>
      </c>
      <c r="F16" s="150">
        <v>-28.4</v>
      </c>
      <c r="G16" s="151">
        <v>-30.9</v>
      </c>
      <c r="H16" s="152">
        <v>-18.4</v>
      </c>
      <c r="I16" s="140">
        <f t="shared" si="2"/>
        <v>-65.9</v>
      </c>
      <c r="J16" s="150">
        <v>-14.4</v>
      </c>
      <c r="K16" s="151">
        <v>-16.3</v>
      </c>
      <c r="L16" s="151">
        <v>-16.1</v>
      </c>
      <c r="M16" s="153">
        <v>-19.1</v>
      </c>
    </row>
    <row r="17" spans="2:13" ht="12">
      <c r="B17" s="51"/>
      <c r="C17" s="229" t="s">
        <v>14</v>
      </c>
      <c r="D17" s="36">
        <f t="shared" si="0"/>
        <v>-125.1</v>
      </c>
      <c r="E17" s="37">
        <f t="shared" si="1"/>
        <v>-61.00000000000001</v>
      </c>
      <c r="F17" s="44">
        <v>-24.1</v>
      </c>
      <c r="G17" s="45">
        <v>-27.8</v>
      </c>
      <c r="H17" s="46">
        <v>-9.1</v>
      </c>
      <c r="I17" s="41">
        <f t="shared" si="2"/>
        <v>-64.1</v>
      </c>
      <c r="J17" s="44">
        <v>-14.2</v>
      </c>
      <c r="K17" s="45">
        <v>-16.5</v>
      </c>
      <c r="L17" s="45">
        <v>-15</v>
      </c>
      <c r="M17" s="47">
        <v>-18.4</v>
      </c>
    </row>
    <row r="18" spans="2:13" ht="12">
      <c r="B18" s="51"/>
      <c r="C18" s="229" t="s">
        <v>11</v>
      </c>
      <c r="D18" s="36">
        <f t="shared" si="0"/>
        <v>-126</v>
      </c>
      <c r="E18" s="37">
        <f t="shared" si="1"/>
        <v>-61.9</v>
      </c>
      <c r="F18" s="44">
        <v>-23.4</v>
      </c>
      <c r="G18" s="45">
        <v>-26.9</v>
      </c>
      <c r="H18" s="46">
        <v>-11.6</v>
      </c>
      <c r="I18" s="41">
        <f t="shared" si="2"/>
        <v>-64.1</v>
      </c>
      <c r="J18" s="44">
        <v>-14</v>
      </c>
      <c r="K18" s="45">
        <v>-15.6</v>
      </c>
      <c r="L18" s="45">
        <v>-15.6</v>
      </c>
      <c r="M18" s="47">
        <v>-18.9</v>
      </c>
    </row>
    <row r="19" spans="2:13" ht="12">
      <c r="B19" s="154"/>
      <c r="C19" s="143" t="s">
        <v>5</v>
      </c>
      <c r="D19" s="144">
        <f t="shared" si="0"/>
        <v>-107.1</v>
      </c>
      <c r="E19" s="145">
        <f t="shared" si="1"/>
        <v>-44.8</v>
      </c>
      <c r="F19" s="155">
        <v>-21.7</v>
      </c>
      <c r="G19" s="156">
        <v>-25.6</v>
      </c>
      <c r="H19" s="157">
        <v>2.5</v>
      </c>
      <c r="I19" s="148">
        <f t="shared" si="2"/>
        <v>-62.3</v>
      </c>
      <c r="J19" s="155">
        <v>-13.5</v>
      </c>
      <c r="K19" s="156">
        <v>-15.7</v>
      </c>
      <c r="L19" s="156">
        <v>-14.4</v>
      </c>
      <c r="M19" s="158">
        <v>-18.7</v>
      </c>
    </row>
    <row r="20" spans="2:13" ht="12">
      <c r="B20" s="27" t="s">
        <v>19</v>
      </c>
      <c r="C20" s="229" t="s">
        <v>13</v>
      </c>
      <c r="D20" s="36">
        <v>-99.2</v>
      </c>
      <c r="E20" s="37">
        <v>-40.5</v>
      </c>
      <c r="F20" s="44">
        <v>-16.7</v>
      </c>
      <c r="G20" s="45">
        <v>-21.7</v>
      </c>
      <c r="H20" s="46">
        <v>-2.1</v>
      </c>
      <c r="I20" s="41">
        <v>-58.7</v>
      </c>
      <c r="J20" s="44">
        <v>-12.4</v>
      </c>
      <c r="K20" s="45">
        <v>-14.6</v>
      </c>
      <c r="L20" s="45">
        <v>-14.4</v>
      </c>
      <c r="M20" s="44">
        <v>-17.3</v>
      </c>
    </row>
    <row r="21" spans="2:13" ht="12">
      <c r="B21" s="27"/>
      <c r="C21" s="229" t="s">
        <v>14</v>
      </c>
      <c r="D21" s="36">
        <v>-88.10000000000001</v>
      </c>
      <c r="E21" s="37">
        <v>-35.2</v>
      </c>
      <c r="F21" s="44">
        <v>-13.2</v>
      </c>
      <c r="G21" s="45">
        <v>-18.5</v>
      </c>
      <c r="H21" s="46">
        <v>-3.5</v>
      </c>
      <c r="I21" s="41">
        <v>-52.900000000000006</v>
      </c>
      <c r="J21" s="44">
        <v>-12.8</v>
      </c>
      <c r="K21" s="45">
        <v>-14.4</v>
      </c>
      <c r="L21" s="45">
        <v>-10.4</v>
      </c>
      <c r="M21" s="44">
        <v>-15.3</v>
      </c>
    </row>
    <row r="22" spans="2:13" ht="12">
      <c r="B22" s="27"/>
      <c r="C22" s="229" t="s">
        <v>11</v>
      </c>
      <c r="D22" s="36">
        <v>-83</v>
      </c>
      <c r="E22" s="37">
        <v>-39.6</v>
      </c>
      <c r="F22" s="44">
        <v>-15</v>
      </c>
      <c r="G22" s="45">
        <v>-19.5</v>
      </c>
      <c r="H22" s="46">
        <v>-5.1</v>
      </c>
      <c r="I22" s="41">
        <v>-43.4</v>
      </c>
      <c r="J22" s="44">
        <v>-6.3</v>
      </c>
      <c r="K22" s="45">
        <v>-11.9</v>
      </c>
      <c r="L22" s="45">
        <v>-10</v>
      </c>
      <c r="M22" s="44">
        <v>-15.2</v>
      </c>
    </row>
    <row r="23" spans="2:13" ht="12">
      <c r="B23" s="27"/>
      <c r="C23" s="229" t="s">
        <v>5</v>
      </c>
      <c r="D23" s="36">
        <v>-91.4</v>
      </c>
      <c r="E23" s="37">
        <v>-41.3</v>
      </c>
      <c r="F23" s="44">
        <v>-14.9</v>
      </c>
      <c r="G23" s="45">
        <v>-20</v>
      </c>
      <c r="H23" s="46">
        <v>-6.4</v>
      </c>
      <c r="I23" s="41">
        <v>-50.1</v>
      </c>
      <c r="J23" s="44">
        <v>-12.3</v>
      </c>
      <c r="K23" s="45">
        <v>-12.8</v>
      </c>
      <c r="L23" s="45">
        <v>-9.8</v>
      </c>
      <c r="M23" s="44">
        <v>-15.2</v>
      </c>
    </row>
    <row r="24" spans="2:13" ht="12">
      <c r="B24" s="133" t="s">
        <v>126</v>
      </c>
      <c r="C24" s="134" t="s">
        <v>13</v>
      </c>
      <c r="D24" s="159">
        <v>-100.3</v>
      </c>
      <c r="E24" s="136">
        <v>-48.4</v>
      </c>
      <c r="F24" s="150">
        <v>-15.6</v>
      </c>
      <c r="G24" s="151">
        <v>-17.8</v>
      </c>
      <c r="H24" s="152">
        <v>-15</v>
      </c>
      <c r="I24" s="140">
        <v>-51.9</v>
      </c>
      <c r="J24" s="160">
        <v>-12</v>
      </c>
      <c r="K24" s="161">
        <v>-14.2</v>
      </c>
      <c r="L24" s="151">
        <v>-10.7</v>
      </c>
      <c r="M24" s="150">
        <v>-15</v>
      </c>
    </row>
    <row r="25" spans="2:13" ht="12">
      <c r="B25" s="51" t="s">
        <v>127</v>
      </c>
      <c r="C25" s="229" t="s">
        <v>14</v>
      </c>
      <c r="D25" s="109">
        <v>-118</v>
      </c>
      <c r="E25" s="110">
        <v>-60.9</v>
      </c>
      <c r="F25" s="99">
        <v>-19.6</v>
      </c>
      <c r="G25" s="100">
        <v>-22.9</v>
      </c>
      <c r="H25" s="111">
        <v>-18.4</v>
      </c>
      <c r="I25" s="65">
        <v>-57.1</v>
      </c>
      <c r="J25" s="102">
        <v>-14.1</v>
      </c>
      <c r="K25" s="100">
        <v>-15</v>
      </c>
      <c r="L25" s="100">
        <v>-11.6</v>
      </c>
      <c r="M25" s="103">
        <v>-16.4</v>
      </c>
    </row>
    <row r="26" spans="2:13" ht="12">
      <c r="B26" s="112"/>
      <c r="C26" s="113" t="s">
        <v>111</v>
      </c>
      <c r="D26" s="109">
        <v>-108.2</v>
      </c>
      <c r="E26" s="114">
        <v>-52.5</v>
      </c>
      <c r="F26" s="115">
        <v>-18</v>
      </c>
      <c r="G26" s="116">
        <v>-20.7</v>
      </c>
      <c r="H26" s="117">
        <v>-13.8</v>
      </c>
      <c r="I26" s="118">
        <v>-55.7</v>
      </c>
      <c r="J26" s="119">
        <v>-13.4</v>
      </c>
      <c r="K26" s="116">
        <v>-15</v>
      </c>
      <c r="L26" s="116">
        <v>-11.3</v>
      </c>
      <c r="M26" s="39">
        <v>-16</v>
      </c>
    </row>
    <row r="27" spans="2:13" ht="12">
      <c r="B27" s="154"/>
      <c r="C27" s="143" t="s">
        <v>128</v>
      </c>
      <c r="D27" s="144">
        <v>-98.8</v>
      </c>
      <c r="E27" s="145">
        <v>-47.1</v>
      </c>
      <c r="F27" s="146">
        <v>-17</v>
      </c>
      <c r="G27" s="149">
        <v>-19.5</v>
      </c>
      <c r="H27" s="162">
        <v>-10.6</v>
      </c>
      <c r="I27" s="148">
        <v>-51.699999999999996</v>
      </c>
      <c r="J27" s="146">
        <v>-12.5</v>
      </c>
      <c r="K27" s="149">
        <v>-14.4</v>
      </c>
      <c r="L27" s="149">
        <v>-9.9</v>
      </c>
      <c r="M27" s="146">
        <v>-14.9</v>
      </c>
    </row>
    <row r="28" spans="2:13" ht="12">
      <c r="B28" s="133" t="s">
        <v>129</v>
      </c>
      <c r="C28" s="134" t="s">
        <v>13</v>
      </c>
      <c r="D28" s="36">
        <v>-94.39999999999999</v>
      </c>
      <c r="E28" s="37">
        <v>-43.8</v>
      </c>
      <c r="F28" s="44">
        <v>-13.9</v>
      </c>
      <c r="G28" s="45">
        <v>-16.9</v>
      </c>
      <c r="H28" s="46">
        <v>-13</v>
      </c>
      <c r="I28" s="41">
        <v>-50.599999999999994</v>
      </c>
      <c r="J28" s="49">
        <v>-11.8</v>
      </c>
      <c r="K28" s="50">
        <v>-14.1</v>
      </c>
      <c r="L28" s="45">
        <v>-10.2</v>
      </c>
      <c r="M28" s="45">
        <v>-14.5</v>
      </c>
    </row>
    <row r="29" spans="2:13" ht="12">
      <c r="B29" s="27"/>
      <c r="C29" s="229" t="s">
        <v>14</v>
      </c>
      <c r="D29" s="163">
        <v>-81.4</v>
      </c>
      <c r="E29" s="164">
        <v>-33.199999999999996</v>
      </c>
      <c r="F29" s="165">
        <v>-10.1</v>
      </c>
      <c r="G29" s="165">
        <v>-13.2</v>
      </c>
      <c r="H29" s="165">
        <v>-9.9</v>
      </c>
      <c r="I29" s="166">
        <v>-48.2</v>
      </c>
      <c r="J29" s="165">
        <v>-11.2</v>
      </c>
      <c r="K29" s="165">
        <v>-13.4</v>
      </c>
      <c r="L29" s="165">
        <v>-9.3</v>
      </c>
      <c r="M29" s="165">
        <v>-14.3</v>
      </c>
    </row>
    <row r="30" spans="2:13" ht="12">
      <c r="B30" s="289" t="s">
        <v>130</v>
      </c>
      <c r="C30" s="282"/>
      <c r="D30" s="163">
        <v>-87.1</v>
      </c>
      <c r="E30" s="164">
        <v>-36.099999999999994</v>
      </c>
      <c r="F30" s="165">
        <v>-11.1</v>
      </c>
      <c r="G30" s="165">
        <v>-13.8</v>
      </c>
      <c r="H30" s="165">
        <v>-11.2</v>
      </c>
      <c r="I30" s="166">
        <v>-51</v>
      </c>
      <c r="J30" s="165">
        <v>-12</v>
      </c>
      <c r="K30" s="165">
        <v>-13.3</v>
      </c>
      <c r="L30" s="165">
        <v>-11.6</v>
      </c>
      <c r="M30" s="165">
        <v>-14.1</v>
      </c>
    </row>
    <row r="31" spans="2:13" ht="12">
      <c r="B31" s="126"/>
      <c r="C31" s="126"/>
      <c r="D31" s="127"/>
      <c r="E31" s="127"/>
      <c r="F31" s="128"/>
      <c r="G31" s="128"/>
      <c r="H31" s="128"/>
      <c r="I31" s="127"/>
      <c r="J31" s="165"/>
      <c r="K31" s="165"/>
      <c r="L31" s="165"/>
      <c r="M31" s="165"/>
    </row>
    <row r="32" spans="2:13" ht="12">
      <c r="B32" s="126"/>
      <c r="C32" s="126"/>
      <c r="D32" s="127"/>
      <c r="E32" s="127"/>
      <c r="F32" s="128"/>
      <c r="G32" s="128"/>
      <c r="H32" s="128"/>
      <c r="I32" s="127"/>
      <c r="J32" s="165"/>
      <c r="K32" s="165"/>
      <c r="L32" s="165"/>
      <c r="M32" s="165"/>
    </row>
    <row r="33" spans="2:13" ht="12">
      <c r="B33" s="126"/>
      <c r="C33" s="126"/>
      <c r="D33" s="127"/>
      <c r="E33" s="127"/>
      <c r="F33" s="128"/>
      <c r="G33" s="128"/>
      <c r="H33" s="128"/>
      <c r="I33" s="127"/>
      <c r="J33" s="165"/>
      <c r="K33" s="165"/>
      <c r="L33" s="165"/>
      <c r="M33" s="165"/>
    </row>
    <row r="34" spans="2:13" ht="12">
      <c r="B34" s="126"/>
      <c r="C34" s="126"/>
      <c r="D34" s="127"/>
      <c r="E34" s="127"/>
      <c r="F34" s="128"/>
      <c r="G34" s="128"/>
      <c r="H34" s="128"/>
      <c r="I34" s="127"/>
      <c r="J34" s="165"/>
      <c r="K34" s="165"/>
      <c r="L34" s="165"/>
      <c r="M34" s="165"/>
    </row>
    <row r="35" spans="2:13" ht="12">
      <c r="B35" s="52"/>
      <c r="C35" s="53"/>
      <c r="D35" s="167"/>
      <c r="E35" s="5"/>
      <c r="F35" s="54"/>
      <c r="G35" s="53"/>
      <c r="H35" s="53"/>
      <c r="I35" s="167"/>
      <c r="J35" s="5"/>
      <c r="K35" s="5"/>
      <c r="L35" s="53"/>
      <c r="M35" s="53"/>
    </row>
    <row r="36" spans="2:13" ht="13.5">
      <c r="B36" s="55" t="s">
        <v>16</v>
      </c>
      <c r="C36" s="56"/>
      <c r="D36" s="57"/>
      <c r="E36" s="57"/>
      <c r="F36" s="58"/>
      <c r="G36" s="57"/>
      <c r="H36" s="57"/>
      <c r="I36" s="57"/>
      <c r="J36" s="57"/>
      <c r="K36" s="57"/>
      <c r="L36" s="57"/>
      <c r="M36" s="59"/>
    </row>
    <row r="37" spans="2:13" ht="12">
      <c r="B37" s="287" t="s">
        <v>9</v>
      </c>
      <c r="C37" s="288"/>
      <c r="D37" s="60" t="s">
        <v>8</v>
      </c>
      <c r="E37" s="11"/>
      <c r="F37" s="11"/>
      <c r="G37" s="11"/>
      <c r="H37" s="11"/>
      <c r="I37" s="11"/>
      <c r="J37" s="11"/>
      <c r="K37" s="11"/>
      <c r="L37" s="11"/>
      <c r="M37" s="11"/>
    </row>
    <row r="38" spans="2:13" ht="12">
      <c r="B38" s="283"/>
      <c r="C38" s="284"/>
      <c r="D38" s="12"/>
      <c r="E38" s="61" t="s">
        <v>69</v>
      </c>
      <c r="F38" s="14"/>
      <c r="G38" s="14"/>
      <c r="H38" s="15"/>
      <c r="I38" s="16" t="s">
        <v>70</v>
      </c>
      <c r="J38" s="17"/>
      <c r="K38" s="17"/>
      <c r="L38" s="17"/>
      <c r="M38" s="17"/>
    </row>
    <row r="39" spans="2:13" ht="12">
      <c r="B39" s="285"/>
      <c r="C39" s="286"/>
      <c r="D39" s="12"/>
      <c r="E39" s="62"/>
      <c r="F39" s="19" t="s">
        <v>71</v>
      </c>
      <c r="G39" s="63" t="s">
        <v>72</v>
      </c>
      <c r="H39" s="21" t="s">
        <v>73</v>
      </c>
      <c r="I39" s="64"/>
      <c r="J39" s="23" t="s">
        <v>74</v>
      </c>
      <c r="K39" s="24" t="s">
        <v>75</v>
      </c>
      <c r="L39" s="25" t="s">
        <v>76</v>
      </c>
      <c r="M39" s="26" t="s">
        <v>77</v>
      </c>
    </row>
    <row r="40" spans="2:13" ht="12">
      <c r="B40" s="27" t="s">
        <v>10</v>
      </c>
      <c r="C40" s="229" t="s">
        <v>5</v>
      </c>
      <c r="D40" s="88">
        <f aca="true" t="shared" si="3" ref="D40:M40">D7-D6</f>
        <v>-0.7000000000000028</v>
      </c>
      <c r="E40" s="89">
        <f t="shared" si="3"/>
        <v>0.5999999999999979</v>
      </c>
      <c r="F40" s="66">
        <f t="shared" si="3"/>
        <v>-1.5</v>
      </c>
      <c r="G40" s="67">
        <f t="shared" si="3"/>
        <v>-1.4</v>
      </c>
      <c r="H40" s="68">
        <f t="shared" si="3"/>
        <v>3.5</v>
      </c>
      <c r="I40" s="90">
        <f t="shared" si="3"/>
        <v>-1.2999999999999972</v>
      </c>
      <c r="J40" s="69">
        <f t="shared" si="3"/>
        <v>0</v>
      </c>
      <c r="K40" s="67">
        <f t="shared" si="3"/>
        <v>-0.40000000000000036</v>
      </c>
      <c r="L40" s="67">
        <f t="shared" si="3"/>
        <v>-0.8000000000000007</v>
      </c>
      <c r="M40" s="69">
        <f t="shared" si="3"/>
        <v>-0.09999999999999964</v>
      </c>
    </row>
    <row r="41" spans="2:13" ht="12">
      <c r="B41" s="133" t="s">
        <v>12</v>
      </c>
      <c r="C41" s="134" t="s">
        <v>13</v>
      </c>
      <c r="D41" s="135">
        <v>9.5</v>
      </c>
      <c r="E41" s="136">
        <v>5.7</v>
      </c>
      <c r="F41" s="137">
        <v>2.9</v>
      </c>
      <c r="G41" s="141">
        <v>1</v>
      </c>
      <c r="H41" s="139">
        <v>1.9</v>
      </c>
      <c r="I41" s="168">
        <v>3.6</v>
      </c>
      <c r="J41" s="138">
        <v>1.2</v>
      </c>
      <c r="K41" s="141">
        <v>1.1</v>
      </c>
      <c r="L41" s="141">
        <v>0.9</v>
      </c>
      <c r="M41" s="169">
        <v>0.5</v>
      </c>
    </row>
    <row r="42" spans="2:13" ht="12">
      <c r="B42" s="228"/>
      <c r="C42" s="229" t="s">
        <v>14</v>
      </c>
      <c r="D42" s="36">
        <f aca="true" t="shared" si="4" ref="D42:M57">D9-D8</f>
        <v>-10.5</v>
      </c>
      <c r="E42" s="37">
        <f t="shared" si="4"/>
        <v>-8.600000000000001</v>
      </c>
      <c r="F42" s="66">
        <f t="shared" si="4"/>
        <v>-0.8999999999999995</v>
      </c>
      <c r="G42" s="67">
        <f t="shared" si="4"/>
        <v>0.10000000000000009</v>
      </c>
      <c r="H42" s="68">
        <f t="shared" si="4"/>
        <v>-7.799999999999999</v>
      </c>
      <c r="I42" s="41">
        <f t="shared" si="4"/>
        <v>-1.8999999999999915</v>
      </c>
      <c r="J42" s="69">
        <f t="shared" si="4"/>
        <v>0</v>
      </c>
      <c r="K42" s="67">
        <f t="shared" si="4"/>
        <v>-0.9000000000000004</v>
      </c>
      <c r="L42" s="67">
        <f t="shared" si="4"/>
        <v>-1.0999999999999996</v>
      </c>
      <c r="M42" s="69">
        <f t="shared" si="4"/>
        <v>0.09999999999999964</v>
      </c>
    </row>
    <row r="43" spans="2:13" ht="12">
      <c r="B43" s="228"/>
      <c r="C43" s="229" t="s">
        <v>11</v>
      </c>
      <c r="D43" s="36">
        <f t="shared" si="4"/>
        <v>-12.009999999999991</v>
      </c>
      <c r="E43" s="37">
        <f t="shared" si="4"/>
        <v>-8.600000000000001</v>
      </c>
      <c r="F43" s="66">
        <f t="shared" si="4"/>
        <v>-3.200000000000001</v>
      </c>
      <c r="G43" s="67">
        <f t="shared" si="4"/>
        <v>-5.199999999999999</v>
      </c>
      <c r="H43" s="68">
        <f t="shared" si="4"/>
        <v>-0.20000000000000284</v>
      </c>
      <c r="I43" s="41">
        <f t="shared" si="4"/>
        <v>-3.4100000000000037</v>
      </c>
      <c r="J43" s="69">
        <f t="shared" si="4"/>
        <v>-1.87</v>
      </c>
      <c r="K43" s="67">
        <f t="shared" si="4"/>
        <v>0.5600000000000005</v>
      </c>
      <c r="L43" s="67">
        <f t="shared" si="4"/>
        <v>-0.9600000000000009</v>
      </c>
      <c r="M43" s="69">
        <f t="shared" si="4"/>
        <v>-1.1399999999999988</v>
      </c>
    </row>
    <row r="44" spans="2:13" ht="12">
      <c r="B44" s="142"/>
      <c r="C44" s="143" t="s">
        <v>5</v>
      </c>
      <c r="D44" s="144">
        <f t="shared" si="4"/>
        <v>-27.690000000000012</v>
      </c>
      <c r="E44" s="145">
        <f t="shared" si="4"/>
        <v>-21</v>
      </c>
      <c r="F44" s="170">
        <f t="shared" si="4"/>
        <v>-6.399999999999999</v>
      </c>
      <c r="G44" s="171">
        <f t="shared" si="4"/>
        <v>-3</v>
      </c>
      <c r="H44" s="172">
        <f t="shared" si="4"/>
        <v>-11.599999999999998</v>
      </c>
      <c r="I44" s="148">
        <f t="shared" si="4"/>
        <v>-6.690000000000005</v>
      </c>
      <c r="J44" s="173">
        <f t="shared" si="4"/>
        <v>-1.6300000000000008</v>
      </c>
      <c r="K44" s="171">
        <f t="shared" si="4"/>
        <v>-2.0600000000000005</v>
      </c>
      <c r="L44" s="171">
        <f t="shared" si="4"/>
        <v>-1.1399999999999988</v>
      </c>
      <c r="M44" s="173">
        <f t="shared" si="4"/>
        <v>-1.8600000000000012</v>
      </c>
    </row>
    <row r="45" spans="2:13" ht="12">
      <c r="B45" s="27" t="s">
        <v>15</v>
      </c>
      <c r="C45" s="229" t="s">
        <v>13</v>
      </c>
      <c r="D45" s="36">
        <f t="shared" si="4"/>
        <v>-2.5999999999999943</v>
      </c>
      <c r="E45" s="37">
        <f t="shared" si="4"/>
        <v>-2.3999999999999986</v>
      </c>
      <c r="F45" s="66">
        <f t="shared" si="4"/>
        <v>-1</v>
      </c>
      <c r="G45" s="67">
        <f t="shared" si="4"/>
        <v>-1.200000000000001</v>
      </c>
      <c r="H45" s="68">
        <f t="shared" si="4"/>
        <v>-0.1999999999999993</v>
      </c>
      <c r="I45" s="41">
        <f t="shared" si="4"/>
        <v>-0.19999999999999574</v>
      </c>
      <c r="J45" s="69">
        <f t="shared" si="4"/>
        <v>0.40000000000000036</v>
      </c>
      <c r="K45" s="67">
        <f t="shared" si="4"/>
        <v>0.09999999999999964</v>
      </c>
      <c r="L45" s="67">
        <f t="shared" si="4"/>
        <v>-0.6000000000000014</v>
      </c>
      <c r="M45" s="69">
        <f t="shared" si="4"/>
        <v>-0.09999999999999964</v>
      </c>
    </row>
    <row r="46" spans="2:13" ht="12">
      <c r="B46" s="27"/>
      <c r="C46" s="229" t="s">
        <v>14</v>
      </c>
      <c r="D46" s="36">
        <f t="shared" si="4"/>
        <v>-18</v>
      </c>
      <c r="E46" s="37">
        <f t="shared" si="4"/>
        <v>-11.600000000000001</v>
      </c>
      <c r="F46" s="66">
        <f t="shared" si="4"/>
        <v>-4.600000000000001</v>
      </c>
      <c r="G46" s="67">
        <f t="shared" si="4"/>
        <v>-3.3999999999999986</v>
      </c>
      <c r="H46" s="68">
        <f t="shared" si="4"/>
        <v>-3.6000000000000014</v>
      </c>
      <c r="I46" s="41">
        <f t="shared" si="4"/>
        <v>-6.399999999999999</v>
      </c>
      <c r="J46" s="69">
        <f t="shared" si="4"/>
        <v>-0.6999999999999993</v>
      </c>
      <c r="K46" s="67">
        <f t="shared" si="4"/>
        <v>-2</v>
      </c>
      <c r="L46" s="67">
        <f t="shared" si="4"/>
        <v>-1.3999999999999986</v>
      </c>
      <c r="M46" s="69">
        <f t="shared" si="4"/>
        <v>-2.299999999999999</v>
      </c>
    </row>
    <row r="47" spans="2:13" ht="12">
      <c r="B47" s="27"/>
      <c r="C47" s="229" t="s">
        <v>11</v>
      </c>
      <c r="D47" s="36">
        <f t="shared" si="4"/>
        <v>-2.700000000000003</v>
      </c>
      <c r="E47" s="37">
        <f t="shared" si="4"/>
        <v>-3.5999999999999943</v>
      </c>
      <c r="F47" s="66">
        <f t="shared" si="4"/>
        <v>-1.3000000000000007</v>
      </c>
      <c r="G47" s="67">
        <f t="shared" si="4"/>
        <v>-2.6999999999999993</v>
      </c>
      <c r="H47" s="68">
        <f t="shared" si="4"/>
        <v>0.3999999999999986</v>
      </c>
      <c r="I47" s="41">
        <f t="shared" si="4"/>
        <v>0.8999999999999986</v>
      </c>
      <c r="J47" s="69">
        <f t="shared" si="4"/>
        <v>0.5</v>
      </c>
      <c r="K47" s="67">
        <f t="shared" si="4"/>
        <v>0.10000000000000142</v>
      </c>
      <c r="L47" s="67">
        <f t="shared" si="4"/>
        <v>-0.40000000000000036</v>
      </c>
      <c r="M47" s="69">
        <f t="shared" si="4"/>
        <v>0.6999999999999993</v>
      </c>
    </row>
    <row r="48" spans="2:13" ht="12">
      <c r="B48" s="27"/>
      <c r="C48" s="229" t="s">
        <v>5</v>
      </c>
      <c r="D48" s="36">
        <f t="shared" si="4"/>
        <v>-11.199999999999989</v>
      </c>
      <c r="E48" s="37">
        <f t="shared" si="4"/>
        <v>-4.200000000000003</v>
      </c>
      <c r="F48" s="66">
        <f t="shared" si="4"/>
        <v>-3.8999999999999986</v>
      </c>
      <c r="G48" s="67">
        <f t="shared" si="4"/>
        <v>-7.700000000000003</v>
      </c>
      <c r="H48" s="68">
        <f t="shared" si="4"/>
        <v>7.400000000000002</v>
      </c>
      <c r="I48" s="41">
        <f t="shared" si="4"/>
        <v>-7.000000000000007</v>
      </c>
      <c r="J48" s="69">
        <f t="shared" si="4"/>
        <v>-1.8000000000000007</v>
      </c>
      <c r="K48" s="67">
        <f t="shared" si="4"/>
        <v>-2.200000000000001</v>
      </c>
      <c r="L48" s="67">
        <f t="shared" si="4"/>
        <v>-1.8000000000000007</v>
      </c>
      <c r="M48" s="69">
        <f t="shared" si="4"/>
        <v>-1.1999999999999993</v>
      </c>
    </row>
    <row r="49" spans="2:13" ht="12">
      <c r="B49" s="133" t="s">
        <v>18</v>
      </c>
      <c r="C49" s="134" t="s">
        <v>13</v>
      </c>
      <c r="D49" s="135">
        <f t="shared" si="4"/>
        <v>-4.400000000000006</v>
      </c>
      <c r="E49" s="136">
        <f t="shared" si="4"/>
        <v>-0.3999999999999915</v>
      </c>
      <c r="F49" s="174">
        <f t="shared" si="4"/>
        <v>-2.3999999999999986</v>
      </c>
      <c r="G49" s="175">
        <f t="shared" si="4"/>
        <v>-3.799999999999997</v>
      </c>
      <c r="H49" s="176">
        <f t="shared" si="4"/>
        <v>5.800000000000001</v>
      </c>
      <c r="I49" s="140">
        <f t="shared" si="4"/>
        <v>-4</v>
      </c>
      <c r="J49" s="177">
        <f t="shared" si="4"/>
        <v>-2.5</v>
      </c>
      <c r="K49" s="175">
        <f t="shared" si="4"/>
        <v>-0.9000000000000004</v>
      </c>
      <c r="L49" s="175">
        <f t="shared" si="4"/>
        <v>-0.20000000000000107</v>
      </c>
      <c r="M49" s="177">
        <f t="shared" si="4"/>
        <v>-0.40000000000000213</v>
      </c>
    </row>
    <row r="50" spans="2:13" ht="12">
      <c r="B50" s="51"/>
      <c r="C50" s="70" t="s">
        <v>14</v>
      </c>
      <c r="D50" s="36">
        <f t="shared" si="4"/>
        <v>18.5</v>
      </c>
      <c r="E50" s="37">
        <f t="shared" si="4"/>
        <v>16.69999999999998</v>
      </c>
      <c r="F50" s="38">
        <f t="shared" si="4"/>
        <v>4.299999999999997</v>
      </c>
      <c r="G50" s="42">
        <f t="shared" si="4"/>
        <v>3.099999999999998</v>
      </c>
      <c r="H50" s="40">
        <f t="shared" si="4"/>
        <v>9.299999999999999</v>
      </c>
      <c r="I50" s="41">
        <f t="shared" si="4"/>
        <v>1.8000000000000114</v>
      </c>
      <c r="J50" s="69">
        <f t="shared" si="4"/>
        <v>0.20000000000000107</v>
      </c>
      <c r="K50" s="67">
        <f t="shared" si="4"/>
        <v>-0.1999999999999993</v>
      </c>
      <c r="L50" s="67">
        <f t="shared" si="4"/>
        <v>1.1000000000000014</v>
      </c>
      <c r="M50" s="69">
        <f t="shared" si="4"/>
        <v>0.7000000000000028</v>
      </c>
    </row>
    <row r="51" spans="2:13" ht="12">
      <c r="B51" s="51"/>
      <c r="C51" s="229" t="s">
        <v>11</v>
      </c>
      <c r="D51" s="36">
        <f t="shared" si="4"/>
        <v>-0.9000000000000057</v>
      </c>
      <c r="E51" s="37">
        <f t="shared" si="4"/>
        <v>-0.8999999999999915</v>
      </c>
      <c r="F51" s="38">
        <f t="shared" si="4"/>
        <v>0.7000000000000028</v>
      </c>
      <c r="G51" s="42">
        <f t="shared" si="4"/>
        <v>0.9000000000000021</v>
      </c>
      <c r="H51" s="40">
        <f t="shared" si="4"/>
        <v>-2.5</v>
      </c>
      <c r="I51" s="41">
        <f t="shared" si="4"/>
        <v>0</v>
      </c>
      <c r="J51" s="39">
        <f t="shared" si="4"/>
        <v>0.1999999999999993</v>
      </c>
      <c r="K51" s="42">
        <f t="shared" si="4"/>
        <v>0.9000000000000004</v>
      </c>
      <c r="L51" s="42">
        <f t="shared" si="4"/>
        <v>-0.5999999999999996</v>
      </c>
      <c r="M51" s="39">
        <f t="shared" si="4"/>
        <v>-0.5</v>
      </c>
    </row>
    <row r="52" spans="2:13" ht="12">
      <c r="B52" s="154"/>
      <c r="C52" s="143" t="s">
        <v>5</v>
      </c>
      <c r="D52" s="144">
        <f t="shared" si="4"/>
        <v>18.900000000000006</v>
      </c>
      <c r="E52" s="145">
        <f t="shared" si="4"/>
        <v>17.1</v>
      </c>
      <c r="F52" s="178">
        <f t="shared" si="4"/>
        <v>1.6999999999999993</v>
      </c>
      <c r="G52" s="149">
        <f t="shared" si="4"/>
        <v>1.2999999999999972</v>
      </c>
      <c r="H52" s="147">
        <f t="shared" si="4"/>
        <v>14.1</v>
      </c>
      <c r="I52" s="148">
        <f t="shared" si="4"/>
        <v>1.7999999999999972</v>
      </c>
      <c r="J52" s="146">
        <f t="shared" si="4"/>
        <v>0.5</v>
      </c>
      <c r="K52" s="149">
        <f t="shared" si="4"/>
        <v>-0.09999999999999964</v>
      </c>
      <c r="L52" s="149">
        <f t="shared" si="4"/>
        <v>1.1999999999999993</v>
      </c>
      <c r="M52" s="146">
        <f t="shared" si="4"/>
        <v>0.1999999999999993</v>
      </c>
    </row>
    <row r="53" spans="2:13" ht="12">
      <c r="B53" s="27" t="s">
        <v>19</v>
      </c>
      <c r="C53" s="229" t="s">
        <v>13</v>
      </c>
      <c r="D53" s="36">
        <f t="shared" si="4"/>
        <v>7.8999999999999915</v>
      </c>
      <c r="E53" s="37">
        <f t="shared" si="4"/>
        <v>4.299999999999997</v>
      </c>
      <c r="F53" s="38">
        <f t="shared" si="4"/>
        <v>5</v>
      </c>
      <c r="G53" s="42">
        <f t="shared" si="4"/>
        <v>3.900000000000002</v>
      </c>
      <c r="H53" s="40">
        <f t="shared" si="4"/>
        <v>-4.6</v>
      </c>
      <c r="I53" s="41">
        <f t="shared" si="4"/>
        <v>3.5999999999999943</v>
      </c>
      <c r="J53" s="39">
        <f t="shared" si="4"/>
        <v>1.0999999999999996</v>
      </c>
      <c r="K53" s="42">
        <f t="shared" si="4"/>
        <v>1.0999999999999996</v>
      </c>
      <c r="L53" s="42">
        <f t="shared" si="4"/>
        <v>0</v>
      </c>
      <c r="M53" s="39">
        <f t="shared" si="4"/>
        <v>1.3999999999999986</v>
      </c>
    </row>
    <row r="54" spans="2:13" ht="12">
      <c r="B54" s="27"/>
      <c r="C54" s="229" t="s">
        <v>14</v>
      </c>
      <c r="D54" s="36">
        <f t="shared" si="4"/>
        <v>11.099999999999994</v>
      </c>
      <c r="E54" s="37">
        <f t="shared" si="4"/>
        <v>5.299999999999997</v>
      </c>
      <c r="F54" s="38">
        <f t="shared" si="4"/>
        <v>3.5</v>
      </c>
      <c r="G54" s="42">
        <f t="shared" si="4"/>
        <v>3.1999999999999993</v>
      </c>
      <c r="H54" s="40">
        <f t="shared" si="4"/>
        <v>-1.4</v>
      </c>
      <c r="I54" s="41">
        <f t="shared" si="4"/>
        <v>5.799999999999997</v>
      </c>
      <c r="J54" s="39">
        <f t="shared" si="4"/>
        <v>-0.40000000000000036</v>
      </c>
      <c r="K54" s="42">
        <f t="shared" si="4"/>
        <v>0.1999999999999993</v>
      </c>
      <c r="L54" s="42">
        <f t="shared" si="4"/>
        <v>4</v>
      </c>
      <c r="M54" s="39">
        <f t="shared" si="4"/>
        <v>2</v>
      </c>
    </row>
    <row r="55" spans="2:13" ht="12">
      <c r="B55" s="27"/>
      <c r="C55" s="229" t="s">
        <v>11</v>
      </c>
      <c r="D55" s="36">
        <f t="shared" si="4"/>
        <v>5.1000000000000085</v>
      </c>
      <c r="E55" s="37">
        <f t="shared" si="4"/>
        <v>-4.399999999999999</v>
      </c>
      <c r="F55" s="38">
        <f t="shared" si="4"/>
        <v>-1.8000000000000007</v>
      </c>
      <c r="G55" s="42">
        <f t="shared" si="4"/>
        <v>-1</v>
      </c>
      <c r="H55" s="40">
        <f t="shared" si="4"/>
        <v>-1.5999999999999996</v>
      </c>
      <c r="I55" s="41">
        <f t="shared" si="4"/>
        <v>9.500000000000007</v>
      </c>
      <c r="J55" s="39">
        <f t="shared" si="4"/>
        <v>6.500000000000001</v>
      </c>
      <c r="K55" s="42">
        <f t="shared" si="4"/>
        <v>2.5</v>
      </c>
      <c r="L55" s="42">
        <f t="shared" si="4"/>
        <v>0.40000000000000036</v>
      </c>
      <c r="M55" s="39">
        <f t="shared" si="4"/>
        <v>0.10000000000000142</v>
      </c>
    </row>
    <row r="56" spans="2:13" ht="12">
      <c r="B56" s="27"/>
      <c r="C56" s="229" t="s">
        <v>5</v>
      </c>
      <c r="D56" s="36">
        <f t="shared" si="4"/>
        <v>-8.400000000000006</v>
      </c>
      <c r="E56" s="37">
        <f t="shared" si="4"/>
        <v>-1.6999999999999957</v>
      </c>
      <c r="F56" s="38">
        <f t="shared" si="4"/>
        <v>0.09999999999999964</v>
      </c>
      <c r="G56" s="42">
        <f t="shared" si="4"/>
        <v>-0.5</v>
      </c>
      <c r="H56" s="40">
        <f t="shared" si="4"/>
        <v>-1.3000000000000007</v>
      </c>
      <c r="I56" s="41">
        <f t="shared" si="4"/>
        <v>-6.700000000000003</v>
      </c>
      <c r="J56" s="39">
        <f t="shared" si="4"/>
        <v>-6.000000000000001</v>
      </c>
      <c r="K56" s="42">
        <f t="shared" si="4"/>
        <v>-0.9000000000000004</v>
      </c>
      <c r="L56" s="42">
        <f t="shared" si="4"/>
        <v>0.1999999999999993</v>
      </c>
      <c r="M56" s="39">
        <f t="shared" si="4"/>
        <v>0</v>
      </c>
    </row>
    <row r="57" spans="2:13" ht="12">
      <c r="B57" s="133" t="s">
        <v>131</v>
      </c>
      <c r="C57" s="179" t="s">
        <v>132</v>
      </c>
      <c r="D57" s="180">
        <f t="shared" si="4"/>
        <v>-8.899999999999991</v>
      </c>
      <c r="E57" s="181">
        <f t="shared" si="4"/>
        <v>-7.100000000000001</v>
      </c>
      <c r="F57" s="182">
        <f t="shared" si="4"/>
        <v>-0.6999999999999993</v>
      </c>
      <c r="G57" s="182">
        <f t="shared" si="4"/>
        <v>2.1999999999999993</v>
      </c>
      <c r="H57" s="183">
        <f t="shared" si="4"/>
        <v>-8.6</v>
      </c>
      <c r="I57" s="184">
        <f t="shared" si="4"/>
        <v>-1.7999999999999972</v>
      </c>
      <c r="J57" s="185">
        <f t="shared" si="4"/>
        <v>0.3000000000000007</v>
      </c>
      <c r="K57" s="186">
        <f t="shared" si="4"/>
        <v>-1.3999999999999986</v>
      </c>
      <c r="L57" s="186">
        <f t="shared" si="4"/>
        <v>-0.8999999999999986</v>
      </c>
      <c r="M57" s="182">
        <f t="shared" si="4"/>
        <v>0.1999999999999993</v>
      </c>
    </row>
    <row r="58" spans="2:13" ht="12">
      <c r="B58" s="51"/>
      <c r="C58" s="229" t="s">
        <v>133</v>
      </c>
      <c r="D58" s="71">
        <f aca="true" t="shared" si="5" ref="D58:M63">D25-D24</f>
        <v>-17.700000000000003</v>
      </c>
      <c r="E58" s="72">
        <f t="shared" si="5"/>
        <v>-12.5</v>
      </c>
      <c r="F58" s="73">
        <f t="shared" si="5"/>
        <v>-4.000000000000002</v>
      </c>
      <c r="G58" s="73">
        <f t="shared" si="5"/>
        <v>-5.099999999999998</v>
      </c>
      <c r="H58" s="74">
        <f t="shared" si="5"/>
        <v>-3.3999999999999986</v>
      </c>
      <c r="I58" s="75">
        <f t="shared" si="5"/>
        <v>-5.200000000000003</v>
      </c>
      <c r="J58" s="76">
        <f t="shared" si="5"/>
        <v>-2.0999999999999996</v>
      </c>
      <c r="K58" s="77">
        <f t="shared" si="5"/>
        <v>-0.8000000000000007</v>
      </c>
      <c r="L58" s="77">
        <f t="shared" si="5"/>
        <v>-0.9000000000000004</v>
      </c>
      <c r="M58" s="73">
        <f t="shared" si="5"/>
        <v>-1.3999999999999986</v>
      </c>
    </row>
    <row r="59" spans="2:13" ht="12">
      <c r="B59" s="112"/>
      <c r="C59" s="113" t="s">
        <v>111</v>
      </c>
      <c r="D59" s="71">
        <f t="shared" si="5"/>
        <v>9.799999999999997</v>
      </c>
      <c r="E59" s="72">
        <f t="shared" si="5"/>
        <v>8.399999999999999</v>
      </c>
      <c r="F59" s="73">
        <f t="shared" si="5"/>
        <v>1.6000000000000014</v>
      </c>
      <c r="G59" s="73">
        <f t="shared" si="5"/>
        <v>2.1999999999999993</v>
      </c>
      <c r="H59" s="74">
        <f t="shared" si="5"/>
        <v>4.599999999999998</v>
      </c>
      <c r="I59" s="75">
        <f t="shared" si="5"/>
        <v>1.3999999999999986</v>
      </c>
      <c r="J59" s="76">
        <f t="shared" si="5"/>
        <v>0.6999999999999993</v>
      </c>
      <c r="K59" s="77">
        <f t="shared" si="5"/>
        <v>0</v>
      </c>
      <c r="L59" s="77">
        <f t="shared" si="5"/>
        <v>0.29999999999999893</v>
      </c>
      <c r="M59" s="73">
        <f t="shared" si="5"/>
        <v>0.3999999999999986</v>
      </c>
    </row>
    <row r="60" spans="2:13" ht="12">
      <c r="B60" s="154"/>
      <c r="C60" s="143" t="s">
        <v>134</v>
      </c>
      <c r="D60" s="187">
        <f t="shared" si="5"/>
        <v>9.400000000000006</v>
      </c>
      <c r="E60" s="188">
        <f t="shared" si="5"/>
        <v>5.399999999999999</v>
      </c>
      <c r="F60" s="189">
        <f t="shared" si="5"/>
        <v>1</v>
      </c>
      <c r="G60" s="189">
        <f t="shared" si="5"/>
        <v>1.1999999999999993</v>
      </c>
      <c r="H60" s="190">
        <f t="shared" si="5"/>
        <v>3.200000000000001</v>
      </c>
      <c r="I60" s="191">
        <f t="shared" si="5"/>
        <v>4.000000000000007</v>
      </c>
      <c r="J60" s="192">
        <f t="shared" si="5"/>
        <v>0.9000000000000004</v>
      </c>
      <c r="K60" s="193">
        <f t="shared" si="5"/>
        <v>0.5999999999999996</v>
      </c>
      <c r="L60" s="193">
        <f t="shared" si="5"/>
        <v>1.4000000000000004</v>
      </c>
      <c r="M60" s="189">
        <f t="shared" si="5"/>
        <v>1.0999999999999996</v>
      </c>
    </row>
    <row r="61" spans="2:13" ht="12">
      <c r="B61" s="133" t="s">
        <v>135</v>
      </c>
      <c r="C61" s="179" t="s">
        <v>132</v>
      </c>
      <c r="D61" s="71">
        <f t="shared" si="5"/>
        <v>4.400000000000006</v>
      </c>
      <c r="E61" s="72">
        <f t="shared" si="5"/>
        <v>3.3000000000000043</v>
      </c>
      <c r="F61" s="73">
        <f t="shared" si="5"/>
        <v>3.0999999999999996</v>
      </c>
      <c r="G61" s="73">
        <f t="shared" si="5"/>
        <v>2.6000000000000014</v>
      </c>
      <c r="H61" s="74">
        <f t="shared" si="5"/>
        <v>-2.4000000000000004</v>
      </c>
      <c r="I61" s="75">
        <f t="shared" si="5"/>
        <v>1.1000000000000014</v>
      </c>
      <c r="J61" s="76">
        <f t="shared" si="5"/>
        <v>0.6999999999999993</v>
      </c>
      <c r="K61" s="77">
        <f t="shared" si="5"/>
        <v>0.3000000000000007</v>
      </c>
      <c r="L61" s="77">
        <f t="shared" si="5"/>
        <v>-0.29999999999999893</v>
      </c>
      <c r="M61" s="73">
        <f t="shared" si="5"/>
        <v>0.40000000000000036</v>
      </c>
    </row>
    <row r="62" spans="2:13" ht="12">
      <c r="B62" s="51"/>
      <c r="C62" s="229" t="s">
        <v>133</v>
      </c>
      <c r="D62" s="71">
        <f t="shared" si="5"/>
        <v>12.999999999999986</v>
      </c>
      <c r="E62" s="72">
        <f t="shared" si="5"/>
        <v>10.600000000000001</v>
      </c>
      <c r="F62" s="73">
        <f t="shared" si="5"/>
        <v>3.8000000000000007</v>
      </c>
      <c r="G62" s="73">
        <f t="shared" si="5"/>
        <v>3.6999999999999993</v>
      </c>
      <c r="H62" s="74">
        <f t="shared" si="5"/>
        <v>3.0999999999999996</v>
      </c>
      <c r="I62" s="75">
        <f t="shared" si="5"/>
        <v>2.3999999999999915</v>
      </c>
      <c r="J62" s="76">
        <f t="shared" si="5"/>
        <v>0.6000000000000014</v>
      </c>
      <c r="K62" s="77">
        <f t="shared" si="5"/>
        <v>0.6999999999999993</v>
      </c>
      <c r="L62" s="77">
        <f t="shared" si="5"/>
        <v>0.8999999999999986</v>
      </c>
      <c r="M62" s="73">
        <f t="shared" si="5"/>
        <v>0.1999999999999993</v>
      </c>
    </row>
    <row r="63" spans="2:13" ht="12">
      <c r="B63" s="289" t="s">
        <v>130</v>
      </c>
      <c r="C63" s="282"/>
      <c r="D63" s="71">
        <f t="shared" si="5"/>
        <v>-5.699999999999989</v>
      </c>
      <c r="E63" s="72">
        <f t="shared" si="5"/>
        <v>-2.8999999999999986</v>
      </c>
      <c r="F63" s="73">
        <f t="shared" si="5"/>
        <v>-1</v>
      </c>
      <c r="G63" s="73">
        <f t="shared" si="5"/>
        <v>-0.6000000000000014</v>
      </c>
      <c r="H63" s="74">
        <f t="shared" si="5"/>
        <v>-1.299999999999999</v>
      </c>
      <c r="I63" s="75">
        <f t="shared" si="5"/>
        <v>-2.799999999999997</v>
      </c>
      <c r="J63" s="76">
        <f t="shared" si="5"/>
        <v>-0.8000000000000007</v>
      </c>
      <c r="K63" s="77">
        <f t="shared" si="5"/>
        <v>0.09999999999999964</v>
      </c>
      <c r="L63" s="77">
        <f t="shared" si="5"/>
        <v>-2.299999999999999</v>
      </c>
      <c r="M63" s="73">
        <f t="shared" si="5"/>
        <v>0.20000000000000107</v>
      </c>
    </row>
    <row r="64" spans="2:13" ht="12">
      <c r="B64" s="126"/>
      <c r="C64" s="126"/>
      <c r="D64" s="127"/>
      <c r="E64" s="127"/>
      <c r="F64" s="127"/>
      <c r="G64" s="127"/>
      <c r="H64" s="127"/>
      <c r="I64" s="127"/>
      <c r="J64" s="127"/>
      <c r="K64" s="127"/>
      <c r="L64" s="127"/>
      <c r="M64" s="127"/>
    </row>
    <row r="65" spans="2:13" ht="12">
      <c r="B65" s="126"/>
      <c r="C65" s="126"/>
      <c r="D65" s="127"/>
      <c r="E65" s="127"/>
      <c r="F65" s="127"/>
      <c r="G65" s="127"/>
      <c r="H65" s="127"/>
      <c r="I65" s="127"/>
      <c r="J65" s="127"/>
      <c r="K65" s="127"/>
      <c r="L65" s="127"/>
      <c r="M65" s="127"/>
    </row>
    <row r="66" spans="2:13" ht="12">
      <c r="B66" s="126"/>
      <c r="C66" s="126"/>
      <c r="D66" s="127"/>
      <c r="E66" s="127"/>
      <c r="F66" s="127"/>
      <c r="G66" s="127"/>
      <c r="H66" s="127"/>
      <c r="I66" s="127"/>
      <c r="J66" s="127"/>
      <c r="K66" s="127"/>
      <c r="L66" s="127"/>
      <c r="M66" s="127"/>
    </row>
    <row r="67" spans="2:13" ht="12">
      <c r="B67" s="126"/>
      <c r="C67" s="126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spans="2:13" ht="12">
      <c r="B68" s="126"/>
      <c r="C68" s="126"/>
      <c r="D68" s="127"/>
      <c r="E68" s="127"/>
      <c r="F68" s="127"/>
      <c r="G68" s="127"/>
      <c r="H68" s="127"/>
      <c r="I68" s="127"/>
      <c r="J68" s="127"/>
      <c r="K68" s="127"/>
      <c r="L68" s="127"/>
      <c r="M68" s="127"/>
    </row>
    <row r="69" spans="2:13" ht="12">
      <c r="B69" s="126"/>
      <c r="C69" s="126"/>
      <c r="D69" s="127"/>
      <c r="E69" s="127"/>
      <c r="F69" s="127"/>
      <c r="G69" s="127"/>
      <c r="H69" s="127"/>
      <c r="I69" s="127"/>
      <c r="J69" s="127"/>
      <c r="K69" s="127"/>
      <c r="L69" s="127"/>
      <c r="M69" s="127"/>
    </row>
    <row r="70" spans="2:13" ht="12">
      <c r="B70" s="167"/>
      <c r="C70" s="167"/>
      <c r="D70" s="167"/>
      <c r="E70" s="167"/>
      <c r="F70" s="5"/>
      <c r="G70" s="5"/>
      <c r="H70" s="5"/>
      <c r="I70" s="5"/>
      <c r="J70" s="5"/>
      <c r="K70" s="5"/>
      <c r="L70" s="5"/>
      <c r="M70" s="5"/>
    </row>
    <row r="71" spans="2:13" ht="13.5">
      <c r="B71" s="78" t="s">
        <v>17</v>
      </c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9"/>
    </row>
    <row r="72" spans="2:13" ht="12">
      <c r="B72" s="283" t="s">
        <v>9</v>
      </c>
      <c r="C72" s="284"/>
      <c r="D72" s="60" t="s">
        <v>8</v>
      </c>
      <c r="E72" s="79"/>
      <c r="F72" s="79"/>
      <c r="G72" s="79"/>
      <c r="H72" s="79"/>
      <c r="I72" s="79"/>
      <c r="J72" s="79"/>
      <c r="K72" s="79"/>
      <c r="L72" s="79"/>
      <c r="M72" s="79"/>
    </row>
    <row r="73" spans="2:13" ht="12">
      <c r="B73" s="283"/>
      <c r="C73" s="284"/>
      <c r="D73" s="80"/>
      <c r="E73" s="13" t="s">
        <v>69</v>
      </c>
      <c r="F73" s="81"/>
      <c r="G73" s="81"/>
      <c r="H73" s="82"/>
      <c r="I73" s="16" t="s">
        <v>70</v>
      </c>
      <c r="J73" s="83"/>
      <c r="K73" s="83"/>
      <c r="L73" s="83"/>
      <c r="M73" s="83"/>
    </row>
    <row r="74" spans="2:13" ht="12">
      <c r="B74" s="285"/>
      <c r="C74" s="286"/>
      <c r="D74" s="80"/>
      <c r="E74" s="84"/>
      <c r="F74" s="19" t="s">
        <v>71</v>
      </c>
      <c r="G74" s="63" t="s">
        <v>72</v>
      </c>
      <c r="H74" s="85" t="s">
        <v>73</v>
      </c>
      <c r="I74" s="22"/>
      <c r="J74" s="23" t="s">
        <v>74</v>
      </c>
      <c r="K74" s="24" t="s">
        <v>75</v>
      </c>
      <c r="L74" s="25" t="s">
        <v>76</v>
      </c>
      <c r="M74" s="26" t="s">
        <v>77</v>
      </c>
    </row>
    <row r="75" spans="2:13" ht="12">
      <c r="B75" s="86" t="s">
        <v>12</v>
      </c>
      <c r="C75" s="87" t="s">
        <v>11</v>
      </c>
      <c r="D75" s="88">
        <f aca="true" t="shared" si="6" ref="D75:M90">D10-D6</f>
        <v>-13.709999999999994</v>
      </c>
      <c r="E75" s="89">
        <f t="shared" si="6"/>
        <v>-10.8</v>
      </c>
      <c r="F75" s="66">
        <f t="shared" si="6"/>
        <v>-2.700000000000001</v>
      </c>
      <c r="G75" s="67">
        <f t="shared" si="6"/>
        <v>-5.5</v>
      </c>
      <c r="H75" s="68">
        <f t="shared" si="6"/>
        <v>-2.6000000000000014</v>
      </c>
      <c r="I75" s="90">
        <f t="shared" si="6"/>
        <v>-2.9099999999999966</v>
      </c>
      <c r="J75" s="91">
        <f t="shared" si="6"/>
        <v>-0.6699999999999999</v>
      </c>
      <c r="K75" s="67">
        <f t="shared" si="6"/>
        <v>0.35999999999999943</v>
      </c>
      <c r="L75" s="67">
        <f t="shared" si="6"/>
        <v>-1.9600000000000009</v>
      </c>
      <c r="M75" s="69">
        <f t="shared" si="6"/>
        <v>-0.6399999999999988</v>
      </c>
    </row>
    <row r="76" spans="2:13" ht="12">
      <c r="B76" s="194"/>
      <c r="C76" s="229" t="s">
        <v>5</v>
      </c>
      <c r="D76" s="36">
        <f t="shared" si="6"/>
        <v>-40.7</v>
      </c>
      <c r="E76" s="37">
        <f t="shared" si="6"/>
        <v>-32.4</v>
      </c>
      <c r="F76" s="66">
        <f t="shared" si="6"/>
        <v>-7.6</v>
      </c>
      <c r="G76" s="67">
        <f t="shared" si="6"/>
        <v>-7.1</v>
      </c>
      <c r="H76" s="68">
        <f t="shared" si="6"/>
        <v>-17.7</v>
      </c>
      <c r="I76" s="41">
        <f t="shared" si="6"/>
        <v>-8.300000000000004</v>
      </c>
      <c r="J76" s="91">
        <f t="shared" si="6"/>
        <v>-2.3000000000000007</v>
      </c>
      <c r="K76" s="67">
        <f t="shared" si="6"/>
        <v>-1.3000000000000007</v>
      </c>
      <c r="L76" s="67">
        <f t="shared" si="6"/>
        <v>-2.299999999999999</v>
      </c>
      <c r="M76" s="69">
        <f t="shared" si="6"/>
        <v>-2.4000000000000004</v>
      </c>
    </row>
    <row r="77" spans="2:13" ht="12">
      <c r="B77" s="195" t="s">
        <v>15</v>
      </c>
      <c r="C77" s="196" t="s">
        <v>13</v>
      </c>
      <c r="D77" s="197">
        <f t="shared" si="6"/>
        <v>-52.8</v>
      </c>
      <c r="E77" s="198">
        <f t="shared" si="6"/>
        <v>-40.6</v>
      </c>
      <c r="F77" s="199">
        <f t="shared" si="6"/>
        <v>-11.5</v>
      </c>
      <c r="G77" s="200">
        <f t="shared" si="6"/>
        <v>-9.3</v>
      </c>
      <c r="H77" s="201">
        <f t="shared" si="6"/>
        <v>-19.799999999999997</v>
      </c>
      <c r="I77" s="202">
        <f t="shared" si="6"/>
        <v>-12.199999999999996</v>
      </c>
      <c r="J77" s="203">
        <f t="shared" si="6"/>
        <v>-3.1000000000000005</v>
      </c>
      <c r="K77" s="200">
        <f t="shared" si="6"/>
        <v>-2.3000000000000007</v>
      </c>
      <c r="L77" s="200">
        <f t="shared" si="6"/>
        <v>-3.8000000000000007</v>
      </c>
      <c r="M77" s="204">
        <f t="shared" si="6"/>
        <v>-3</v>
      </c>
    </row>
    <row r="78" spans="2:13" ht="12">
      <c r="B78" s="27"/>
      <c r="C78" s="229" t="s">
        <v>14</v>
      </c>
      <c r="D78" s="36">
        <f t="shared" si="6"/>
        <v>-60.3</v>
      </c>
      <c r="E78" s="37">
        <f t="shared" si="6"/>
        <v>-43.6</v>
      </c>
      <c r="F78" s="92">
        <f t="shared" si="6"/>
        <v>-15.200000000000001</v>
      </c>
      <c r="G78" s="93">
        <f t="shared" si="6"/>
        <v>-12.799999999999999</v>
      </c>
      <c r="H78" s="94">
        <f t="shared" si="6"/>
        <v>-15.600000000000001</v>
      </c>
      <c r="I78" s="41">
        <f t="shared" si="6"/>
        <v>-16.700000000000003</v>
      </c>
      <c r="J78" s="95">
        <f t="shared" si="6"/>
        <v>-3.8</v>
      </c>
      <c r="K78" s="93">
        <f t="shared" si="6"/>
        <v>-3.4000000000000004</v>
      </c>
      <c r="L78" s="93">
        <f t="shared" si="6"/>
        <v>-4.1</v>
      </c>
      <c r="M78" s="96">
        <f t="shared" si="6"/>
        <v>-5.399999999999999</v>
      </c>
    </row>
    <row r="79" spans="2:13" ht="12">
      <c r="B79" s="27"/>
      <c r="C79" s="229" t="s">
        <v>11</v>
      </c>
      <c r="D79" s="36">
        <f t="shared" si="6"/>
        <v>-50.99000000000001</v>
      </c>
      <c r="E79" s="37">
        <f t="shared" si="6"/>
        <v>-38.599999999999994</v>
      </c>
      <c r="F79" s="92">
        <f t="shared" si="6"/>
        <v>-13.3</v>
      </c>
      <c r="G79" s="93">
        <f t="shared" si="6"/>
        <v>-10.299999999999999</v>
      </c>
      <c r="H79" s="94">
        <f t="shared" si="6"/>
        <v>-15</v>
      </c>
      <c r="I79" s="41">
        <f t="shared" si="6"/>
        <v>-12.39</v>
      </c>
      <c r="J79" s="95">
        <f t="shared" si="6"/>
        <v>-1.4299999999999997</v>
      </c>
      <c r="K79" s="93">
        <f t="shared" si="6"/>
        <v>-3.8599999999999994</v>
      </c>
      <c r="L79" s="93">
        <f t="shared" si="6"/>
        <v>-3.539999999999999</v>
      </c>
      <c r="M79" s="96">
        <f t="shared" si="6"/>
        <v>-3.5600000000000005</v>
      </c>
    </row>
    <row r="80" spans="2:13" ht="12">
      <c r="B80" s="205"/>
      <c r="C80" s="206" t="s">
        <v>5</v>
      </c>
      <c r="D80" s="207">
        <f t="shared" si="6"/>
        <v>-34.499999999999986</v>
      </c>
      <c r="E80" s="208">
        <f t="shared" si="6"/>
        <v>-21.799999999999997</v>
      </c>
      <c r="F80" s="209">
        <f t="shared" si="6"/>
        <v>-10.8</v>
      </c>
      <c r="G80" s="210">
        <f t="shared" si="6"/>
        <v>-15.000000000000002</v>
      </c>
      <c r="H80" s="211">
        <f t="shared" si="6"/>
        <v>4</v>
      </c>
      <c r="I80" s="212">
        <f t="shared" si="6"/>
        <v>-12.700000000000003</v>
      </c>
      <c r="J80" s="213">
        <f t="shared" si="6"/>
        <v>-1.5999999999999996</v>
      </c>
      <c r="K80" s="210">
        <f t="shared" si="6"/>
        <v>-4</v>
      </c>
      <c r="L80" s="210">
        <f t="shared" si="6"/>
        <v>-4.200000000000001</v>
      </c>
      <c r="M80" s="214">
        <f t="shared" si="6"/>
        <v>-2.8999999999999986</v>
      </c>
    </row>
    <row r="81" spans="2:13" ht="12">
      <c r="B81" s="27" t="s">
        <v>18</v>
      </c>
      <c r="C81" s="229" t="s">
        <v>13</v>
      </c>
      <c r="D81" s="36">
        <f t="shared" si="6"/>
        <v>-36.3</v>
      </c>
      <c r="E81" s="37">
        <f t="shared" si="6"/>
        <v>-19.79999999999999</v>
      </c>
      <c r="F81" s="92">
        <f t="shared" si="6"/>
        <v>-12.2</v>
      </c>
      <c r="G81" s="93">
        <f t="shared" si="6"/>
        <v>-17.599999999999998</v>
      </c>
      <c r="H81" s="94">
        <f t="shared" si="6"/>
        <v>10</v>
      </c>
      <c r="I81" s="41">
        <f t="shared" si="6"/>
        <v>-16.500000000000007</v>
      </c>
      <c r="J81" s="95">
        <f t="shared" si="6"/>
        <v>-4.5</v>
      </c>
      <c r="K81" s="93">
        <f t="shared" si="6"/>
        <v>-5</v>
      </c>
      <c r="L81" s="93">
        <f t="shared" si="6"/>
        <v>-3.8000000000000007</v>
      </c>
      <c r="M81" s="96">
        <f t="shared" si="6"/>
        <v>-3.200000000000001</v>
      </c>
    </row>
    <row r="82" spans="2:13" ht="12">
      <c r="B82" s="48"/>
      <c r="C82" s="229" t="s">
        <v>14</v>
      </c>
      <c r="D82" s="36">
        <f t="shared" si="6"/>
        <v>0.20000000000000284</v>
      </c>
      <c r="E82" s="37">
        <f t="shared" si="6"/>
        <v>8.499999999999993</v>
      </c>
      <c r="F82" s="38">
        <f t="shared" si="6"/>
        <v>-3.3000000000000007</v>
      </c>
      <c r="G82" s="42">
        <f t="shared" si="6"/>
        <v>-11.100000000000001</v>
      </c>
      <c r="H82" s="40">
        <f t="shared" si="6"/>
        <v>22.9</v>
      </c>
      <c r="I82" s="41">
        <f t="shared" si="6"/>
        <v>-8.299999999999997</v>
      </c>
      <c r="J82" s="95">
        <f t="shared" si="6"/>
        <v>-3.5999999999999996</v>
      </c>
      <c r="K82" s="93">
        <f t="shared" si="6"/>
        <v>-3.1999999999999993</v>
      </c>
      <c r="L82" s="93">
        <f t="shared" si="6"/>
        <v>-1.3000000000000007</v>
      </c>
      <c r="M82" s="96">
        <f t="shared" si="6"/>
        <v>-0.1999999999999993</v>
      </c>
    </row>
    <row r="83" spans="2:13" ht="12">
      <c r="B83" s="48"/>
      <c r="C83" s="229" t="s">
        <v>11</v>
      </c>
      <c r="D83" s="36">
        <f t="shared" si="6"/>
        <v>2</v>
      </c>
      <c r="E83" s="37">
        <f t="shared" si="6"/>
        <v>11.199999999999996</v>
      </c>
      <c r="F83" s="38">
        <f t="shared" si="6"/>
        <v>-1.2999999999999972</v>
      </c>
      <c r="G83" s="97">
        <f t="shared" si="6"/>
        <v>-7.5</v>
      </c>
      <c r="H83" s="40">
        <f t="shared" si="6"/>
        <v>20</v>
      </c>
      <c r="I83" s="41">
        <f t="shared" si="6"/>
        <v>-9.199999999999996</v>
      </c>
      <c r="J83" s="98">
        <f t="shared" si="6"/>
        <v>-3.9000000000000004</v>
      </c>
      <c r="K83" s="42">
        <f t="shared" si="6"/>
        <v>-2.4000000000000004</v>
      </c>
      <c r="L83" s="42">
        <f t="shared" si="6"/>
        <v>-1.5</v>
      </c>
      <c r="M83" s="39">
        <f t="shared" si="6"/>
        <v>-1.3999999999999986</v>
      </c>
    </row>
    <row r="84" spans="2:13" ht="12">
      <c r="B84" s="48"/>
      <c r="C84" s="229" t="s">
        <v>5</v>
      </c>
      <c r="D84" s="36">
        <f t="shared" si="6"/>
        <v>32.099999999999994</v>
      </c>
      <c r="E84" s="37">
        <f t="shared" si="6"/>
        <v>32.5</v>
      </c>
      <c r="F84" s="38">
        <f t="shared" si="6"/>
        <v>4.300000000000001</v>
      </c>
      <c r="G84" s="42">
        <f t="shared" si="6"/>
        <v>1.5</v>
      </c>
      <c r="H84" s="40">
        <f t="shared" si="6"/>
        <v>26.7</v>
      </c>
      <c r="I84" s="41">
        <f t="shared" si="6"/>
        <v>-0.3999999999999915</v>
      </c>
      <c r="J84" s="98">
        <f t="shared" si="6"/>
        <v>-1.5999999999999996</v>
      </c>
      <c r="K84" s="42">
        <f t="shared" si="6"/>
        <v>-0.29999999999999893</v>
      </c>
      <c r="L84" s="42">
        <f t="shared" si="6"/>
        <v>1.5</v>
      </c>
      <c r="M84" s="39">
        <f t="shared" si="6"/>
        <v>0</v>
      </c>
    </row>
    <row r="85" spans="2:13" ht="12">
      <c r="B85" s="215" t="s">
        <v>19</v>
      </c>
      <c r="C85" s="196" t="s">
        <v>132</v>
      </c>
      <c r="D85" s="197">
        <f t="shared" si="6"/>
        <v>44.39999999999999</v>
      </c>
      <c r="E85" s="198">
        <f t="shared" si="6"/>
        <v>37.19999999999999</v>
      </c>
      <c r="F85" s="216">
        <f t="shared" si="6"/>
        <v>11.7</v>
      </c>
      <c r="G85" s="217">
        <f t="shared" si="6"/>
        <v>9.2</v>
      </c>
      <c r="H85" s="218">
        <f t="shared" si="6"/>
        <v>16.299999999999997</v>
      </c>
      <c r="I85" s="202">
        <f t="shared" si="6"/>
        <v>7.200000000000003</v>
      </c>
      <c r="J85" s="219">
        <f t="shared" si="6"/>
        <v>2</v>
      </c>
      <c r="K85" s="217">
        <f t="shared" si="6"/>
        <v>1.700000000000001</v>
      </c>
      <c r="L85" s="217">
        <f t="shared" si="6"/>
        <v>1.700000000000001</v>
      </c>
      <c r="M85" s="220">
        <f t="shared" si="6"/>
        <v>1.8000000000000007</v>
      </c>
    </row>
    <row r="86" spans="2:13" ht="12">
      <c r="B86" s="228"/>
      <c r="C86" s="229" t="s">
        <v>14</v>
      </c>
      <c r="D86" s="36">
        <f t="shared" si="6"/>
        <v>36.999999999999986</v>
      </c>
      <c r="E86" s="37">
        <f t="shared" si="6"/>
        <v>25.800000000000004</v>
      </c>
      <c r="F86" s="38">
        <f t="shared" si="6"/>
        <v>10.900000000000002</v>
      </c>
      <c r="G86" s="42">
        <f t="shared" si="6"/>
        <v>9.3</v>
      </c>
      <c r="H86" s="40">
        <f t="shared" si="6"/>
        <v>5.6</v>
      </c>
      <c r="I86" s="41">
        <f t="shared" si="6"/>
        <v>11.199999999999989</v>
      </c>
      <c r="J86" s="98">
        <f t="shared" si="6"/>
        <v>1.3999999999999986</v>
      </c>
      <c r="K86" s="42">
        <f t="shared" si="6"/>
        <v>2.0999999999999996</v>
      </c>
      <c r="L86" s="42">
        <f t="shared" si="6"/>
        <v>4.6</v>
      </c>
      <c r="M86" s="39">
        <f t="shared" si="6"/>
        <v>3.099999999999998</v>
      </c>
    </row>
    <row r="87" spans="2:13" ht="12">
      <c r="B87" s="228"/>
      <c r="C87" s="229" t="s">
        <v>11</v>
      </c>
      <c r="D87" s="36">
        <f t="shared" si="6"/>
        <v>43</v>
      </c>
      <c r="E87" s="37">
        <f t="shared" si="6"/>
        <v>22.299999999999997</v>
      </c>
      <c r="F87" s="38">
        <f t="shared" si="6"/>
        <v>8.399999999999999</v>
      </c>
      <c r="G87" s="42">
        <f t="shared" si="6"/>
        <v>7.399999999999999</v>
      </c>
      <c r="H87" s="40">
        <f t="shared" si="6"/>
        <v>6.5</v>
      </c>
      <c r="I87" s="41">
        <f t="shared" si="6"/>
        <v>20.699999999999996</v>
      </c>
      <c r="J87" s="98">
        <f t="shared" si="6"/>
        <v>7.7</v>
      </c>
      <c r="K87" s="42">
        <f t="shared" si="6"/>
        <v>3.6999999999999993</v>
      </c>
      <c r="L87" s="42">
        <f t="shared" si="6"/>
        <v>5.6</v>
      </c>
      <c r="M87" s="39">
        <f t="shared" si="6"/>
        <v>3.6999999999999993</v>
      </c>
    </row>
    <row r="88" spans="2:13" ht="12">
      <c r="B88" s="228"/>
      <c r="C88" s="229" t="s">
        <v>5</v>
      </c>
      <c r="D88" s="36">
        <f t="shared" si="6"/>
        <v>15.699999999999989</v>
      </c>
      <c r="E88" s="37">
        <f t="shared" si="6"/>
        <v>3.5</v>
      </c>
      <c r="F88" s="38">
        <f t="shared" si="6"/>
        <v>6.799999999999999</v>
      </c>
      <c r="G88" s="42">
        <f t="shared" si="6"/>
        <v>5.600000000000001</v>
      </c>
      <c r="H88" s="40">
        <f t="shared" si="6"/>
        <v>-8.9</v>
      </c>
      <c r="I88" s="41">
        <f t="shared" si="6"/>
        <v>12.199999999999996</v>
      </c>
      <c r="J88" s="98">
        <f t="shared" si="6"/>
        <v>1.1999999999999993</v>
      </c>
      <c r="K88" s="42">
        <f t="shared" si="6"/>
        <v>2.8999999999999986</v>
      </c>
      <c r="L88" s="42">
        <f t="shared" si="6"/>
        <v>4.6</v>
      </c>
      <c r="M88" s="39">
        <f t="shared" si="6"/>
        <v>3.5</v>
      </c>
    </row>
    <row r="89" spans="2:13" ht="12">
      <c r="B89" s="133" t="s">
        <v>131</v>
      </c>
      <c r="C89" s="179" t="s">
        <v>132</v>
      </c>
      <c r="D89" s="135">
        <f t="shared" si="6"/>
        <v>-1.0999999999999943</v>
      </c>
      <c r="E89" s="136">
        <f t="shared" si="6"/>
        <v>-7.899999999999999</v>
      </c>
      <c r="F89" s="137">
        <f t="shared" si="6"/>
        <v>1.0999999999999996</v>
      </c>
      <c r="G89" s="141">
        <f t="shared" si="6"/>
        <v>3.8999999999999986</v>
      </c>
      <c r="H89" s="139">
        <f t="shared" si="6"/>
        <v>-12.9</v>
      </c>
      <c r="I89" s="140">
        <f t="shared" si="6"/>
        <v>6.800000000000004</v>
      </c>
      <c r="J89" s="221">
        <f t="shared" si="6"/>
        <v>0.40000000000000036</v>
      </c>
      <c r="K89" s="141">
        <f t="shared" si="6"/>
        <v>0.40000000000000036</v>
      </c>
      <c r="L89" s="141">
        <f t="shared" si="6"/>
        <v>3.700000000000001</v>
      </c>
      <c r="M89" s="138">
        <f t="shared" si="6"/>
        <v>2.3000000000000007</v>
      </c>
    </row>
    <row r="90" spans="2:13" ht="12">
      <c r="B90" s="112"/>
      <c r="C90" s="113" t="s">
        <v>14</v>
      </c>
      <c r="D90" s="120">
        <f t="shared" si="6"/>
        <v>-29.89999999999999</v>
      </c>
      <c r="E90" s="37">
        <f t="shared" si="6"/>
        <v>-25.699999999999996</v>
      </c>
      <c r="F90" s="99">
        <f t="shared" si="6"/>
        <v>-6.400000000000002</v>
      </c>
      <c r="G90" s="100">
        <f t="shared" si="6"/>
        <v>-4.399999999999999</v>
      </c>
      <c r="H90" s="101">
        <f t="shared" si="6"/>
        <v>-14.899999999999999</v>
      </c>
      <c r="I90" s="65">
        <f t="shared" si="6"/>
        <v>-4.199999999999996</v>
      </c>
      <c r="J90" s="102">
        <f t="shared" si="6"/>
        <v>-1.299999999999999</v>
      </c>
      <c r="K90" s="100">
        <f t="shared" si="6"/>
        <v>-0.5999999999999996</v>
      </c>
      <c r="L90" s="100">
        <f t="shared" si="6"/>
        <v>-1.1999999999999993</v>
      </c>
      <c r="M90" s="39">
        <f t="shared" si="6"/>
        <v>-1.0999999999999979</v>
      </c>
    </row>
    <row r="91" spans="2:13" ht="12">
      <c r="B91" s="112"/>
      <c r="C91" s="113" t="s">
        <v>111</v>
      </c>
      <c r="D91" s="120">
        <f aca="true" t="shared" si="7" ref="D91:M95">D26-D22</f>
        <v>-25.200000000000003</v>
      </c>
      <c r="E91" s="37">
        <f t="shared" si="7"/>
        <v>-12.899999999999999</v>
      </c>
      <c r="F91" s="99">
        <f t="shared" si="7"/>
        <v>-3</v>
      </c>
      <c r="G91" s="100">
        <f t="shared" si="7"/>
        <v>-1.1999999999999993</v>
      </c>
      <c r="H91" s="101">
        <f t="shared" si="7"/>
        <v>-8.700000000000001</v>
      </c>
      <c r="I91" s="65">
        <f t="shared" si="7"/>
        <v>-12.300000000000004</v>
      </c>
      <c r="J91" s="102">
        <f t="shared" si="7"/>
        <v>-7.1000000000000005</v>
      </c>
      <c r="K91" s="100">
        <f t="shared" si="7"/>
        <v>-3.0999999999999996</v>
      </c>
      <c r="L91" s="100">
        <f t="shared" si="7"/>
        <v>-1.3000000000000007</v>
      </c>
      <c r="M91" s="39">
        <f t="shared" si="7"/>
        <v>-0.8000000000000007</v>
      </c>
    </row>
    <row r="92" spans="2:13" ht="12">
      <c r="B92" s="154"/>
      <c r="C92" s="143" t="s">
        <v>134</v>
      </c>
      <c r="D92" s="187">
        <f t="shared" si="7"/>
        <v>-7.3999999999999915</v>
      </c>
      <c r="E92" s="145">
        <f t="shared" si="7"/>
        <v>-5.800000000000004</v>
      </c>
      <c r="F92" s="178">
        <f t="shared" si="7"/>
        <v>-2.0999999999999996</v>
      </c>
      <c r="G92" s="149">
        <f t="shared" si="7"/>
        <v>0.5</v>
      </c>
      <c r="H92" s="147">
        <f t="shared" si="7"/>
        <v>-4.199999999999999</v>
      </c>
      <c r="I92" s="148">
        <f t="shared" si="7"/>
        <v>-1.5999999999999943</v>
      </c>
      <c r="J92" s="222">
        <f t="shared" si="7"/>
        <v>-0.1999999999999993</v>
      </c>
      <c r="K92" s="149">
        <f t="shared" si="7"/>
        <v>-1.5999999999999996</v>
      </c>
      <c r="L92" s="149">
        <f t="shared" si="7"/>
        <v>-0.09999999999999964</v>
      </c>
      <c r="M92" s="146">
        <f t="shared" si="7"/>
        <v>0.29999999999999893</v>
      </c>
    </row>
    <row r="93" spans="2:13" ht="12">
      <c r="B93" s="133" t="s">
        <v>129</v>
      </c>
      <c r="C93" s="179" t="s">
        <v>136</v>
      </c>
      <c r="D93" s="120">
        <f t="shared" si="7"/>
        <v>5.900000000000006</v>
      </c>
      <c r="E93" s="37">
        <f t="shared" si="7"/>
        <v>4.600000000000001</v>
      </c>
      <c r="F93" s="99">
        <f t="shared" si="7"/>
        <v>1.6999999999999993</v>
      </c>
      <c r="G93" s="100">
        <f t="shared" si="7"/>
        <v>0.9000000000000021</v>
      </c>
      <c r="H93" s="101">
        <f t="shared" si="7"/>
        <v>2</v>
      </c>
      <c r="I93" s="65">
        <f t="shared" si="7"/>
        <v>1.3000000000000043</v>
      </c>
      <c r="J93" s="102">
        <f t="shared" si="7"/>
        <v>0.1999999999999993</v>
      </c>
      <c r="K93" s="100">
        <f t="shared" si="7"/>
        <v>0.09999999999999964</v>
      </c>
      <c r="L93" s="100">
        <f t="shared" si="7"/>
        <v>0.5</v>
      </c>
      <c r="M93" s="39">
        <f t="shared" si="7"/>
        <v>0.5</v>
      </c>
    </row>
    <row r="94" spans="2:13" ht="12">
      <c r="B94" s="112"/>
      <c r="C94" s="113" t="s">
        <v>14</v>
      </c>
      <c r="D94" s="120">
        <f t="shared" si="7"/>
        <v>36.599999999999994</v>
      </c>
      <c r="E94" s="37">
        <f t="shared" si="7"/>
        <v>27.700000000000003</v>
      </c>
      <c r="F94" s="99">
        <f t="shared" si="7"/>
        <v>9.500000000000002</v>
      </c>
      <c r="G94" s="100">
        <f t="shared" si="7"/>
        <v>9.7</v>
      </c>
      <c r="H94" s="101">
        <f t="shared" si="7"/>
        <v>8.499999999999998</v>
      </c>
      <c r="I94" s="65">
        <f t="shared" si="7"/>
        <v>8.899999999999999</v>
      </c>
      <c r="J94" s="102">
        <f t="shared" si="7"/>
        <v>2.9000000000000004</v>
      </c>
      <c r="K94" s="100">
        <f t="shared" si="7"/>
        <v>1.5999999999999996</v>
      </c>
      <c r="L94" s="100">
        <f t="shared" si="7"/>
        <v>2.299999999999999</v>
      </c>
      <c r="M94" s="39">
        <f t="shared" si="7"/>
        <v>2.099999999999998</v>
      </c>
    </row>
    <row r="95" spans="2:13" ht="12">
      <c r="B95" s="281" t="s">
        <v>78</v>
      </c>
      <c r="C95" s="282"/>
      <c r="D95" s="120">
        <f t="shared" si="7"/>
        <v>21.10000000000001</v>
      </c>
      <c r="E95" s="37">
        <f t="shared" si="7"/>
        <v>16.400000000000006</v>
      </c>
      <c r="F95" s="99">
        <f t="shared" si="7"/>
        <v>6.9</v>
      </c>
      <c r="G95" s="100">
        <f t="shared" si="7"/>
        <v>6.899999999999999</v>
      </c>
      <c r="H95" s="101">
        <f t="shared" si="7"/>
        <v>2.6000000000000014</v>
      </c>
      <c r="I95" s="65">
        <f t="shared" si="7"/>
        <v>4.700000000000003</v>
      </c>
      <c r="J95" s="102">
        <f t="shared" si="7"/>
        <v>1.4000000000000004</v>
      </c>
      <c r="K95" s="100">
        <f t="shared" si="7"/>
        <v>1.6999999999999993</v>
      </c>
      <c r="L95" s="100">
        <f t="shared" si="7"/>
        <v>-0.29999999999999893</v>
      </c>
      <c r="M95" s="39">
        <f t="shared" si="7"/>
        <v>1.9000000000000004</v>
      </c>
    </row>
    <row r="96" spans="2:13" ht="10.5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</row>
    <row r="97" spans="2:13" ht="10.5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</row>
    <row r="98" spans="2:13" ht="10.5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</row>
    <row r="99" spans="2:13" ht="10.5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</row>
    <row r="100" spans="2:13" ht="10.5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</row>
    <row r="101" spans="2:13" ht="10.5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</row>
    <row r="102" spans="2:13" ht="10.5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</row>
    <row r="103" spans="2:13" ht="10.5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</row>
    <row r="104" spans="2:13" ht="10.5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</row>
    <row r="105" spans="2:13" ht="10.5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</row>
    <row r="106" spans="2:13" ht="10.5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</row>
    <row r="107" spans="2:13" ht="10.5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</row>
    <row r="108" spans="2:13" ht="10.5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</row>
    <row r="109" spans="2:13" ht="10.5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</row>
    <row r="110" spans="2:13" ht="10.5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</row>
    <row r="111" spans="2:13" ht="10.5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</row>
    <row r="112" spans="2:13" ht="10.5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2:13" ht="10.5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</row>
    <row r="114" spans="2:13" ht="10.5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</row>
    <row r="115" spans="2:13" ht="10.5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</row>
    <row r="116" spans="2:13" ht="10.5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</row>
    <row r="117" spans="2:13" ht="10.5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</row>
    <row r="118" spans="2:13" ht="10.5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</row>
    <row r="119" spans="2:13" ht="10.5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</row>
    <row r="120" spans="2:13" ht="10.5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</row>
    <row r="121" spans="2:13" ht="10.5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</row>
    <row r="122" spans="2:13" ht="10.5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</row>
    <row r="123" spans="2:13" ht="10.5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</row>
    <row r="124" spans="2:13" ht="10.5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</row>
    <row r="125" spans="2:13" ht="10.5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</row>
    <row r="126" spans="2:13" ht="10.5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</row>
    <row r="127" spans="2:13" ht="10.5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</row>
    <row r="128" spans="2:13" ht="10.5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</row>
    <row r="129" spans="2:13" ht="10.5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</row>
    <row r="130" spans="2:13" ht="10.5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</row>
    <row r="131" spans="2:13" ht="10.5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</row>
    <row r="132" spans="2:13" ht="10.5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</row>
    <row r="133" spans="2:13" ht="10.5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</row>
    <row r="134" spans="2:13" ht="10.5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</row>
    <row r="135" spans="2:13" ht="10.5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</row>
    <row r="136" spans="2:13" ht="10.5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</row>
    <row r="137" spans="2:13" ht="10.5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</row>
    <row r="138" spans="2:13" ht="10.5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2:13" ht="10.5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</row>
    <row r="140" spans="2:13" ht="10.5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</row>
    <row r="141" spans="2:13" ht="10.5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</row>
    <row r="142" spans="2:13" ht="10.5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</row>
    <row r="143" spans="2:13" ht="10.5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</row>
    <row r="144" spans="2:13" ht="10.5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</row>
    <row r="145" spans="2:13" ht="10.5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</row>
    <row r="146" spans="2:13" ht="10.5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</row>
    <row r="147" spans="2:13" ht="10.5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</row>
    <row r="148" spans="2:13" ht="10.5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</row>
    <row r="149" spans="2:13" ht="10.5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</row>
    <row r="150" spans="2:13" ht="10.5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</row>
    <row r="151" spans="2:13" ht="10.5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</row>
    <row r="152" spans="2:13" ht="10.5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</row>
    <row r="153" spans="2:13" ht="10.5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</row>
    <row r="154" spans="2:13" ht="10.5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</row>
    <row r="155" spans="2:13" ht="10.5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</row>
    <row r="156" spans="2:13" ht="10.5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</row>
    <row r="157" spans="2:13" ht="10.5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</row>
    <row r="158" spans="2:13" ht="10.5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</row>
    <row r="159" spans="2:13" ht="10.5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2:13" ht="10.5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</row>
    <row r="161" spans="2:13" ht="10.5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</row>
    <row r="162" spans="2:13" ht="10.5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</row>
  </sheetData>
  <sheetProtection/>
  <mergeCells count="6">
    <mergeCell ref="B95:C95"/>
    <mergeCell ref="B72:C74"/>
    <mergeCell ref="B3:C5"/>
    <mergeCell ref="B37:C39"/>
    <mergeCell ref="B30:C30"/>
    <mergeCell ref="B63:C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3"/>
  <sheetViews>
    <sheetView zoomScale="90" zoomScaleNormal="90" zoomScalePageLayoutView="0" workbookViewId="0" topLeftCell="A37">
      <selection activeCell="L12" sqref="L12"/>
    </sheetView>
  </sheetViews>
  <sheetFormatPr defaultColWidth="8.875" defaultRowHeight="13.5"/>
  <cols>
    <col min="1" max="1" width="2.50390625" style="3" customWidth="1"/>
    <col min="2" max="2" width="8.875" style="3" customWidth="1"/>
    <col min="3" max="3" width="3.875" style="3" customWidth="1"/>
    <col min="4" max="4" width="7.625" style="3" customWidth="1"/>
    <col min="5" max="5" width="30.625" style="3" customWidth="1"/>
    <col min="6" max="10" width="11.625" style="3" customWidth="1"/>
    <col min="11" max="16384" width="8.875" style="3" customWidth="1"/>
  </cols>
  <sheetData>
    <row r="2" spans="1:11" ht="14.25" customHeight="1">
      <c r="A2" s="121"/>
      <c r="B2" s="316" t="s">
        <v>79</v>
      </c>
      <c r="C2" s="316"/>
      <c r="D2" s="316"/>
      <c r="E2" s="316"/>
      <c r="F2" s="317" t="s">
        <v>137</v>
      </c>
      <c r="G2" s="317" t="s">
        <v>124</v>
      </c>
      <c r="H2" s="306" t="s">
        <v>138</v>
      </c>
      <c r="I2" s="308" t="s">
        <v>114</v>
      </c>
      <c r="J2" s="309"/>
      <c r="K2" s="122"/>
    </row>
    <row r="3" spans="1:11" ht="15" customHeight="1">
      <c r="A3" s="121"/>
      <c r="B3" s="296"/>
      <c r="C3" s="297"/>
      <c r="D3" s="297"/>
      <c r="E3" s="298"/>
      <c r="F3" s="317"/>
      <c r="G3" s="317"/>
      <c r="H3" s="307"/>
      <c r="I3" s="310" t="s">
        <v>26</v>
      </c>
      <c r="J3" s="310" t="s">
        <v>27</v>
      </c>
      <c r="K3" s="122"/>
    </row>
    <row r="4" spans="1:11" ht="15" customHeight="1">
      <c r="A4" s="121"/>
      <c r="B4" s="311" t="s">
        <v>80</v>
      </c>
      <c r="C4" s="311"/>
      <c r="D4" s="311"/>
      <c r="E4" s="311"/>
      <c r="F4" s="317"/>
      <c r="G4" s="317"/>
      <c r="H4" s="307"/>
      <c r="I4" s="310"/>
      <c r="J4" s="310"/>
      <c r="K4" s="122"/>
    </row>
    <row r="5" spans="1:11" ht="15" customHeight="1">
      <c r="A5" s="121"/>
      <c r="B5" s="318" t="s">
        <v>81</v>
      </c>
      <c r="C5" s="302"/>
      <c r="D5" s="301" t="s">
        <v>115</v>
      </c>
      <c r="E5" s="301"/>
      <c r="F5" s="234">
        <v>317220</v>
      </c>
      <c r="G5" s="235">
        <v>325796</v>
      </c>
      <c r="H5" s="236">
        <v>327724</v>
      </c>
      <c r="I5" s="237">
        <f aca="true" t="shared" si="0" ref="I5:I60">H5-G5</f>
        <v>1928</v>
      </c>
      <c r="J5" s="238">
        <f>H5-F5</f>
        <v>10504</v>
      </c>
      <c r="K5" s="122"/>
    </row>
    <row r="6" spans="1:11" ht="15" customHeight="1">
      <c r="A6" s="123"/>
      <c r="B6" s="318"/>
      <c r="C6" s="302"/>
      <c r="D6" s="301" t="s">
        <v>116</v>
      </c>
      <c r="E6" s="301"/>
      <c r="F6" s="234">
        <v>12690</v>
      </c>
      <c r="G6" s="235">
        <v>10085</v>
      </c>
      <c r="H6" s="236">
        <v>6605</v>
      </c>
      <c r="I6" s="237">
        <f t="shared" si="0"/>
        <v>-3480</v>
      </c>
      <c r="J6" s="238">
        <f>H6-F6</f>
        <v>-6085</v>
      </c>
      <c r="K6" s="124"/>
    </row>
    <row r="7" spans="1:11" ht="15" customHeight="1">
      <c r="A7" s="123"/>
      <c r="B7" s="318"/>
      <c r="C7" s="303"/>
      <c r="D7" s="299" t="s">
        <v>117</v>
      </c>
      <c r="E7" s="300"/>
      <c r="F7" s="239">
        <f>F5+F6</f>
        <v>329910</v>
      </c>
      <c r="G7" s="239">
        <f>G5+G6</f>
        <v>335881</v>
      </c>
      <c r="H7" s="240">
        <f>H5+H6</f>
        <v>334329</v>
      </c>
      <c r="I7" s="241">
        <f t="shared" si="0"/>
        <v>-1552</v>
      </c>
      <c r="J7" s="241">
        <f>J5+J6</f>
        <v>4419</v>
      </c>
      <c r="K7" s="124"/>
    </row>
    <row r="8" spans="1:11" ht="15" customHeight="1">
      <c r="A8" s="123"/>
      <c r="B8" s="318"/>
      <c r="C8" s="302"/>
      <c r="D8" s="301" t="s">
        <v>118</v>
      </c>
      <c r="E8" s="301"/>
      <c r="F8" s="234">
        <v>153065</v>
      </c>
      <c r="G8" s="235">
        <v>122915</v>
      </c>
      <c r="H8" s="236">
        <v>114592</v>
      </c>
      <c r="I8" s="237">
        <f t="shared" si="0"/>
        <v>-8323</v>
      </c>
      <c r="J8" s="238">
        <f>H8-F8</f>
        <v>-38473</v>
      </c>
      <c r="K8" s="124"/>
    </row>
    <row r="9" spans="1:11" ht="15" customHeight="1">
      <c r="A9" s="123"/>
      <c r="B9" s="318"/>
      <c r="C9" s="302"/>
      <c r="D9" s="301" t="s">
        <v>119</v>
      </c>
      <c r="E9" s="301"/>
      <c r="F9" s="234">
        <v>2232</v>
      </c>
      <c r="G9" s="235">
        <v>1492</v>
      </c>
      <c r="H9" s="236">
        <v>2158</v>
      </c>
      <c r="I9" s="237">
        <f t="shared" si="0"/>
        <v>666</v>
      </c>
      <c r="J9" s="238">
        <f>H9-F9</f>
        <v>-74</v>
      </c>
      <c r="K9" s="124"/>
    </row>
    <row r="10" spans="1:11" ht="15" customHeight="1">
      <c r="A10" s="123"/>
      <c r="B10" s="318"/>
      <c r="C10" s="303"/>
      <c r="D10" s="299" t="s">
        <v>120</v>
      </c>
      <c r="E10" s="300"/>
      <c r="F10" s="239">
        <f>SUM(F8:F9)</f>
        <v>155297</v>
      </c>
      <c r="G10" s="242">
        <f>G8+G9</f>
        <v>124407</v>
      </c>
      <c r="H10" s="240">
        <f>H8+H9</f>
        <v>116750</v>
      </c>
      <c r="I10" s="241">
        <f t="shared" si="0"/>
        <v>-7657</v>
      </c>
      <c r="J10" s="241">
        <f>J8+J9</f>
        <v>-38547</v>
      </c>
      <c r="K10" s="124"/>
    </row>
    <row r="11" spans="1:11" ht="15" customHeight="1">
      <c r="A11" s="123"/>
      <c r="B11" s="319"/>
      <c r="C11" s="243"/>
      <c r="D11" s="244" t="s">
        <v>121</v>
      </c>
      <c r="E11" s="245"/>
      <c r="F11" s="246">
        <f>F7+F10</f>
        <v>485207</v>
      </c>
      <c r="G11" s="246">
        <f>G7+G10</f>
        <v>460288</v>
      </c>
      <c r="H11" s="247">
        <f>H7+H10</f>
        <v>451079</v>
      </c>
      <c r="I11" s="248">
        <f t="shared" si="0"/>
        <v>-9209</v>
      </c>
      <c r="J11" s="248">
        <f>J7+J10</f>
        <v>-34128</v>
      </c>
      <c r="K11" s="124"/>
    </row>
    <row r="12" spans="1:11" ht="15" customHeight="1">
      <c r="A12" s="123"/>
      <c r="B12" s="290" t="s">
        <v>82</v>
      </c>
      <c r="C12" s="292"/>
      <c r="D12" s="249"/>
      <c r="E12" s="250" t="s">
        <v>83</v>
      </c>
      <c r="F12" s="251">
        <v>232491</v>
      </c>
      <c r="G12" s="125">
        <v>248506</v>
      </c>
      <c r="H12" s="252">
        <v>247017</v>
      </c>
      <c r="I12" s="125">
        <f t="shared" si="0"/>
        <v>-1489</v>
      </c>
      <c r="J12" s="125">
        <f aca="true" t="shared" si="1" ref="J12:J59">H12-F12</f>
        <v>14526</v>
      </c>
      <c r="K12" s="124"/>
    </row>
    <row r="13" spans="1:11" ht="15" customHeight="1">
      <c r="A13" s="123"/>
      <c r="B13" s="290"/>
      <c r="C13" s="292"/>
      <c r="D13" s="253"/>
      <c r="E13" s="250" t="s">
        <v>84</v>
      </c>
      <c r="F13" s="251">
        <v>7383</v>
      </c>
      <c r="G13" s="125">
        <v>7984</v>
      </c>
      <c r="H13" s="252">
        <v>6741</v>
      </c>
      <c r="I13" s="125">
        <f t="shared" si="0"/>
        <v>-1243</v>
      </c>
      <c r="J13" s="125">
        <f t="shared" si="1"/>
        <v>-642</v>
      </c>
      <c r="K13" s="124"/>
    </row>
    <row r="14" spans="1:11" ht="15" customHeight="1">
      <c r="A14" s="123"/>
      <c r="B14" s="290"/>
      <c r="C14" s="292"/>
      <c r="D14" s="254" t="s">
        <v>85</v>
      </c>
      <c r="E14" s="255"/>
      <c r="F14" s="256">
        <f>F12+F13</f>
        <v>239874</v>
      </c>
      <c r="G14" s="256">
        <f>G12+G13</f>
        <v>256490</v>
      </c>
      <c r="H14" s="240">
        <f>H12+H13</f>
        <v>253758</v>
      </c>
      <c r="I14" s="242">
        <f t="shared" si="0"/>
        <v>-2732</v>
      </c>
      <c r="J14" s="242">
        <f t="shared" si="1"/>
        <v>13884</v>
      </c>
      <c r="K14" s="124"/>
    </row>
    <row r="15" spans="1:11" ht="15" customHeight="1">
      <c r="A15" s="123"/>
      <c r="B15" s="290"/>
      <c r="C15" s="292"/>
      <c r="D15" s="249"/>
      <c r="E15" s="250" t="s">
        <v>86</v>
      </c>
      <c r="F15" s="251">
        <v>101497</v>
      </c>
      <c r="G15" s="125">
        <v>99316</v>
      </c>
      <c r="H15" s="252">
        <v>95236</v>
      </c>
      <c r="I15" s="125">
        <f t="shared" si="0"/>
        <v>-4080</v>
      </c>
      <c r="J15" s="125">
        <f t="shared" si="1"/>
        <v>-6261</v>
      </c>
      <c r="K15" s="124"/>
    </row>
    <row r="16" spans="1:11" ht="15" customHeight="1">
      <c r="A16" s="123"/>
      <c r="B16" s="290"/>
      <c r="C16" s="292"/>
      <c r="D16" s="253"/>
      <c r="E16" s="250" t="s">
        <v>87</v>
      </c>
      <c r="F16" s="251">
        <v>1196</v>
      </c>
      <c r="G16" s="125">
        <v>1175</v>
      </c>
      <c r="H16" s="252">
        <v>1952</v>
      </c>
      <c r="I16" s="125">
        <f t="shared" si="0"/>
        <v>777</v>
      </c>
      <c r="J16" s="125">
        <f t="shared" si="1"/>
        <v>756</v>
      </c>
      <c r="K16" s="124"/>
    </row>
    <row r="17" spans="1:11" ht="15" customHeight="1">
      <c r="A17" s="123"/>
      <c r="B17" s="290"/>
      <c r="C17" s="293"/>
      <c r="D17" s="254" t="s">
        <v>88</v>
      </c>
      <c r="E17" s="255"/>
      <c r="F17" s="256">
        <f>F15+F16</f>
        <v>102693</v>
      </c>
      <c r="G17" s="256">
        <f>G15+G16</f>
        <v>100491</v>
      </c>
      <c r="H17" s="240">
        <f>H15+H16</f>
        <v>97188</v>
      </c>
      <c r="I17" s="242">
        <f t="shared" si="0"/>
        <v>-3303</v>
      </c>
      <c r="J17" s="242">
        <f t="shared" si="1"/>
        <v>-5505</v>
      </c>
      <c r="K17" s="124"/>
    </row>
    <row r="18" spans="1:11" ht="15" customHeight="1">
      <c r="A18" s="123"/>
      <c r="B18" s="290"/>
      <c r="C18" s="257"/>
      <c r="D18" s="258" t="s">
        <v>89</v>
      </c>
      <c r="E18" s="259"/>
      <c r="F18" s="256">
        <f>F14+F17</f>
        <v>342567</v>
      </c>
      <c r="G18" s="256">
        <f>G14+G17</f>
        <v>356981</v>
      </c>
      <c r="H18" s="240">
        <f>H14+H17</f>
        <v>350946</v>
      </c>
      <c r="I18" s="242">
        <f t="shared" si="0"/>
        <v>-6035</v>
      </c>
      <c r="J18" s="242">
        <f t="shared" si="1"/>
        <v>8379</v>
      </c>
      <c r="K18" s="124"/>
    </row>
    <row r="19" spans="1:11" ht="15" customHeight="1">
      <c r="A19" s="123"/>
      <c r="B19" s="290"/>
      <c r="C19" s="292"/>
      <c r="D19" s="292"/>
      <c r="E19" s="260" t="s">
        <v>28</v>
      </c>
      <c r="F19" s="223">
        <v>21527</v>
      </c>
      <c r="G19" s="125">
        <v>38246</v>
      </c>
      <c r="H19" s="252">
        <v>15960</v>
      </c>
      <c r="I19" s="125">
        <f t="shared" si="0"/>
        <v>-22286</v>
      </c>
      <c r="J19" s="235">
        <f t="shared" si="1"/>
        <v>-5567</v>
      </c>
      <c r="K19" s="124"/>
    </row>
    <row r="20" spans="1:11" ht="15" customHeight="1">
      <c r="A20" s="123"/>
      <c r="B20" s="290"/>
      <c r="C20" s="292"/>
      <c r="D20" s="292"/>
      <c r="E20" s="260" t="s">
        <v>29</v>
      </c>
      <c r="F20" s="223">
        <v>2038</v>
      </c>
      <c r="G20" s="125">
        <v>2645</v>
      </c>
      <c r="H20" s="252">
        <v>1890</v>
      </c>
      <c r="I20" s="125">
        <f t="shared" si="0"/>
        <v>-755</v>
      </c>
      <c r="J20" s="235">
        <f t="shared" si="1"/>
        <v>-148</v>
      </c>
      <c r="K20" s="124"/>
    </row>
    <row r="21" spans="1:11" ht="15" customHeight="1">
      <c r="A21" s="123"/>
      <c r="B21" s="290"/>
      <c r="C21" s="292"/>
      <c r="D21" s="292"/>
      <c r="E21" s="260" t="s">
        <v>90</v>
      </c>
      <c r="F21" s="223">
        <v>3717</v>
      </c>
      <c r="G21" s="125">
        <v>23827</v>
      </c>
      <c r="H21" s="252">
        <v>3018</v>
      </c>
      <c r="I21" s="125">
        <f t="shared" si="0"/>
        <v>-20809</v>
      </c>
      <c r="J21" s="235">
        <f t="shared" si="1"/>
        <v>-699</v>
      </c>
      <c r="K21" s="124"/>
    </row>
    <row r="22" spans="1:11" ht="15" customHeight="1">
      <c r="A22" s="123"/>
      <c r="B22" s="290"/>
      <c r="C22" s="292"/>
      <c r="D22" s="292"/>
      <c r="E22" s="260" t="s">
        <v>30</v>
      </c>
      <c r="F22" s="223">
        <v>3762</v>
      </c>
      <c r="G22" s="125">
        <v>2150</v>
      </c>
      <c r="H22" s="252">
        <v>3024</v>
      </c>
      <c r="I22" s="125">
        <f t="shared" si="0"/>
        <v>874</v>
      </c>
      <c r="J22" s="235">
        <f t="shared" si="1"/>
        <v>-738</v>
      </c>
      <c r="K22" s="124"/>
    </row>
    <row r="23" spans="1:11" ht="15" customHeight="1">
      <c r="A23" s="123"/>
      <c r="B23" s="290"/>
      <c r="C23" s="292"/>
      <c r="D23" s="292"/>
      <c r="E23" s="260" t="s">
        <v>31</v>
      </c>
      <c r="F23" s="223">
        <v>2997</v>
      </c>
      <c r="G23" s="125">
        <v>1230</v>
      </c>
      <c r="H23" s="252">
        <v>5544</v>
      </c>
      <c r="I23" s="125">
        <f t="shared" si="0"/>
        <v>4314</v>
      </c>
      <c r="J23" s="235">
        <f t="shared" si="1"/>
        <v>2547</v>
      </c>
      <c r="K23" s="124"/>
    </row>
    <row r="24" spans="1:11" ht="15" customHeight="1">
      <c r="A24" s="123"/>
      <c r="B24" s="290"/>
      <c r="C24" s="292"/>
      <c r="D24" s="292"/>
      <c r="E24" s="260" t="s">
        <v>32</v>
      </c>
      <c r="F24" s="223">
        <v>2200</v>
      </c>
      <c r="G24" s="125">
        <v>3578</v>
      </c>
      <c r="H24" s="252">
        <v>3536</v>
      </c>
      <c r="I24" s="125">
        <f t="shared" si="0"/>
        <v>-42</v>
      </c>
      <c r="J24" s="235">
        <f t="shared" si="1"/>
        <v>1336</v>
      </c>
      <c r="K24" s="124"/>
    </row>
    <row r="25" spans="1:11" ht="15" customHeight="1">
      <c r="A25" s="123"/>
      <c r="B25" s="290"/>
      <c r="C25" s="292"/>
      <c r="D25" s="292"/>
      <c r="E25" s="260" t="s">
        <v>33</v>
      </c>
      <c r="F25" s="223">
        <v>289</v>
      </c>
      <c r="G25" s="125">
        <v>8081</v>
      </c>
      <c r="H25" s="252">
        <v>1521</v>
      </c>
      <c r="I25" s="125">
        <f t="shared" si="0"/>
        <v>-6560</v>
      </c>
      <c r="J25" s="235">
        <f t="shared" si="1"/>
        <v>1232</v>
      </c>
      <c r="K25" s="124"/>
    </row>
    <row r="26" spans="1:11" ht="15" customHeight="1">
      <c r="A26" s="123"/>
      <c r="B26" s="290"/>
      <c r="C26" s="292"/>
      <c r="D26" s="292"/>
      <c r="E26" s="260" t="s">
        <v>34</v>
      </c>
      <c r="F26" s="223">
        <v>184</v>
      </c>
      <c r="G26" s="125">
        <v>0</v>
      </c>
      <c r="H26" s="252">
        <v>0</v>
      </c>
      <c r="I26" s="125">
        <f t="shared" si="0"/>
        <v>0</v>
      </c>
      <c r="J26" s="235">
        <f t="shared" si="1"/>
        <v>-184</v>
      </c>
      <c r="K26" s="124"/>
    </row>
    <row r="27" spans="1:11" ht="15" customHeight="1">
      <c r="A27" s="123"/>
      <c r="B27" s="290"/>
      <c r="C27" s="292"/>
      <c r="D27" s="292"/>
      <c r="E27" s="260" t="s">
        <v>122</v>
      </c>
      <c r="F27" s="224">
        <v>183</v>
      </c>
      <c r="G27" s="125">
        <v>278</v>
      </c>
      <c r="H27" s="252">
        <v>194</v>
      </c>
      <c r="I27" s="125">
        <f t="shared" si="0"/>
        <v>-84</v>
      </c>
      <c r="J27" s="235">
        <f t="shared" si="1"/>
        <v>11</v>
      </c>
      <c r="K27" s="124"/>
    </row>
    <row r="28" spans="1:11" ht="15" customHeight="1">
      <c r="A28" s="123"/>
      <c r="B28" s="290"/>
      <c r="C28" s="292"/>
      <c r="D28" s="292"/>
      <c r="E28" s="260" t="s">
        <v>123</v>
      </c>
      <c r="F28" s="223">
        <v>6230</v>
      </c>
      <c r="G28" s="125">
        <v>11095</v>
      </c>
      <c r="H28" s="252">
        <v>5545</v>
      </c>
      <c r="I28" s="125">
        <f t="shared" si="0"/>
        <v>-5550</v>
      </c>
      <c r="J28" s="235">
        <f t="shared" si="1"/>
        <v>-685</v>
      </c>
      <c r="K28" s="124"/>
    </row>
    <row r="29" spans="1:11" ht="15" customHeight="1">
      <c r="A29" s="123"/>
      <c r="B29" s="290"/>
      <c r="C29" s="292"/>
      <c r="D29" s="292"/>
      <c r="E29" s="260" t="s">
        <v>91</v>
      </c>
      <c r="F29" s="223">
        <v>869</v>
      </c>
      <c r="G29" s="125">
        <v>1438</v>
      </c>
      <c r="H29" s="252">
        <v>7219</v>
      </c>
      <c r="I29" s="125">
        <f t="shared" si="0"/>
        <v>5781</v>
      </c>
      <c r="J29" s="235">
        <f t="shared" si="1"/>
        <v>6350</v>
      </c>
      <c r="K29" s="124"/>
    </row>
    <row r="30" spans="1:11" ht="15" customHeight="1">
      <c r="A30" s="123"/>
      <c r="B30" s="290"/>
      <c r="C30" s="292"/>
      <c r="D30" s="292"/>
      <c r="E30" s="260" t="s">
        <v>92</v>
      </c>
      <c r="F30" s="223">
        <v>5981</v>
      </c>
      <c r="G30" s="125">
        <v>2169</v>
      </c>
      <c r="H30" s="252">
        <v>21645</v>
      </c>
      <c r="I30" s="125">
        <f t="shared" si="0"/>
        <v>19476</v>
      </c>
      <c r="J30" s="235">
        <f t="shared" si="1"/>
        <v>15664</v>
      </c>
      <c r="K30" s="124"/>
    </row>
    <row r="31" spans="1:11" ht="15" customHeight="1">
      <c r="A31" s="123"/>
      <c r="B31" s="290"/>
      <c r="C31" s="292"/>
      <c r="D31" s="292"/>
      <c r="E31" s="260" t="s">
        <v>93</v>
      </c>
      <c r="F31" s="223">
        <v>3714</v>
      </c>
      <c r="G31" s="125">
        <v>2198</v>
      </c>
      <c r="H31" s="252">
        <v>2784</v>
      </c>
      <c r="I31" s="125">
        <f t="shared" si="0"/>
        <v>586</v>
      </c>
      <c r="J31" s="235">
        <f t="shared" si="1"/>
        <v>-930</v>
      </c>
      <c r="K31" s="124"/>
    </row>
    <row r="32" spans="1:11" ht="15" customHeight="1">
      <c r="A32" s="123"/>
      <c r="B32" s="290"/>
      <c r="C32" s="292"/>
      <c r="D32" s="292"/>
      <c r="E32" s="260" t="s">
        <v>94</v>
      </c>
      <c r="F32" s="223">
        <v>1818</v>
      </c>
      <c r="G32" s="125">
        <v>2438</v>
      </c>
      <c r="H32" s="252">
        <v>2355</v>
      </c>
      <c r="I32" s="125">
        <f t="shared" si="0"/>
        <v>-83</v>
      </c>
      <c r="J32" s="235">
        <f t="shared" si="1"/>
        <v>537</v>
      </c>
      <c r="K32" s="124"/>
    </row>
    <row r="33" spans="1:11" ht="15" customHeight="1">
      <c r="A33" s="123"/>
      <c r="B33" s="290"/>
      <c r="C33" s="292"/>
      <c r="D33" s="292"/>
      <c r="E33" s="250" t="s">
        <v>139</v>
      </c>
      <c r="F33" s="223">
        <v>10546</v>
      </c>
      <c r="G33" s="125">
        <v>2197</v>
      </c>
      <c r="H33" s="252">
        <v>2557</v>
      </c>
      <c r="I33" s="125">
        <f t="shared" si="0"/>
        <v>360</v>
      </c>
      <c r="J33" s="235">
        <f t="shared" si="1"/>
        <v>-7989</v>
      </c>
      <c r="K33" s="124"/>
    </row>
    <row r="34" spans="1:11" ht="15" customHeight="1">
      <c r="A34" s="123"/>
      <c r="B34" s="290"/>
      <c r="C34" s="293"/>
      <c r="D34" s="293"/>
      <c r="E34" s="250" t="s">
        <v>140</v>
      </c>
      <c r="F34" s="224">
        <v>5536</v>
      </c>
      <c r="G34" s="125">
        <v>9684</v>
      </c>
      <c r="H34" s="252">
        <v>1267</v>
      </c>
      <c r="I34" s="125">
        <f t="shared" si="0"/>
        <v>-8417</v>
      </c>
      <c r="J34" s="235">
        <f t="shared" si="1"/>
        <v>-4269</v>
      </c>
      <c r="K34" s="124"/>
    </row>
    <row r="35" spans="1:11" ht="15" customHeight="1">
      <c r="A35" s="123"/>
      <c r="B35" s="291"/>
      <c r="C35" s="225"/>
      <c r="D35" s="261" t="s">
        <v>141</v>
      </c>
      <c r="E35" s="255"/>
      <c r="F35" s="256">
        <f>SUM(F19:F34)</f>
        <v>71591</v>
      </c>
      <c r="G35" s="256">
        <f>SUM(G19:G34)</f>
        <v>111254</v>
      </c>
      <c r="H35" s="240">
        <f>SUM(H19:H34)</f>
        <v>78059</v>
      </c>
      <c r="I35" s="242">
        <f t="shared" si="0"/>
        <v>-33195</v>
      </c>
      <c r="J35" s="242">
        <f t="shared" si="1"/>
        <v>6468</v>
      </c>
      <c r="K35" s="124"/>
    </row>
    <row r="36" spans="1:11" ht="15" customHeight="1">
      <c r="A36" s="123"/>
      <c r="B36" s="226"/>
      <c r="C36" s="294" t="s">
        <v>95</v>
      </c>
      <c r="D36" s="295"/>
      <c r="E36" s="295"/>
      <c r="F36" s="262">
        <f>F18+F35</f>
        <v>414158</v>
      </c>
      <c r="G36" s="262">
        <f>G18+G35</f>
        <v>468235</v>
      </c>
      <c r="H36" s="263">
        <f>H14+H17+H35</f>
        <v>429005</v>
      </c>
      <c r="I36" s="264">
        <f t="shared" si="0"/>
        <v>-39230</v>
      </c>
      <c r="J36" s="264">
        <f t="shared" si="1"/>
        <v>14847</v>
      </c>
      <c r="K36" s="124"/>
    </row>
    <row r="37" spans="1:11" ht="15" customHeight="1">
      <c r="A37" s="123"/>
      <c r="B37" s="312" t="s">
        <v>35</v>
      </c>
      <c r="C37" s="250" t="s">
        <v>36</v>
      </c>
      <c r="D37" s="250"/>
      <c r="E37" s="250"/>
      <c r="F37" s="251">
        <v>54474</v>
      </c>
      <c r="G37" s="125">
        <v>54136</v>
      </c>
      <c r="H37" s="252">
        <v>54068</v>
      </c>
      <c r="I37" s="125">
        <f t="shared" si="0"/>
        <v>-68</v>
      </c>
      <c r="J37" s="125">
        <f t="shared" si="1"/>
        <v>-406</v>
      </c>
      <c r="K37" s="124"/>
    </row>
    <row r="38" spans="1:11" ht="15" customHeight="1">
      <c r="A38" s="123"/>
      <c r="B38" s="312"/>
      <c r="C38" s="250" t="s">
        <v>96</v>
      </c>
      <c r="D38" s="250"/>
      <c r="E38" s="250"/>
      <c r="F38" s="251">
        <v>15969</v>
      </c>
      <c r="G38" s="125">
        <v>14768</v>
      </c>
      <c r="H38" s="252">
        <v>17285</v>
      </c>
      <c r="I38" s="125">
        <f t="shared" si="0"/>
        <v>2517</v>
      </c>
      <c r="J38" s="125">
        <f t="shared" si="1"/>
        <v>1316</v>
      </c>
      <c r="K38" s="124"/>
    </row>
    <row r="39" spans="1:11" ht="15" customHeight="1">
      <c r="A39" s="123"/>
      <c r="B39" s="312"/>
      <c r="C39" s="250" t="s">
        <v>97</v>
      </c>
      <c r="D39" s="250"/>
      <c r="E39" s="250"/>
      <c r="F39" s="251">
        <v>28028</v>
      </c>
      <c r="G39" s="125">
        <v>38006</v>
      </c>
      <c r="H39" s="252">
        <v>27144</v>
      </c>
      <c r="I39" s="125">
        <f t="shared" si="0"/>
        <v>-10862</v>
      </c>
      <c r="J39" s="125">
        <f t="shared" si="1"/>
        <v>-884</v>
      </c>
      <c r="K39" s="124"/>
    </row>
    <row r="40" spans="1:11" ht="15" customHeight="1">
      <c r="A40" s="123"/>
      <c r="B40" s="312"/>
      <c r="C40" s="250" t="s">
        <v>37</v>
      </c>
      <c r="D40" s="250"/>
      <c r="E40" s="250"/>
      <c r="F40" s="224">
        <v>11272</v>
      </c>
      <c r="G40" s="125">
        <v>10174</v>
      </c>
      <c r="H40" s="252">
        <v>10619</v>
      </c>
      <c r="I40" s="125">
        <f t="shared" si="0"/>
        <v>445</v>
      </c>
      <c r="J40" s="125">
        <f t="shared" si="1"/>
        <v>-653</v>
      </c>
      <c r="K40" s="124"/>
    </row>
    <row r="41" spans="1:11" ht="15" customHeight="1">
      <c r="A41" s="123"/>
      <c r="B41" s="312"/>
      <c r="C41" s="250" t="s">
        <v>38</v>
      </c>
      <c r="D41" s="250"/>
      <c r="E41" s="250"/>
      <c r="F41" s="251">
        <v>9242</v>
      </c>
      <c r="G41" s="125">
        <v>11103</v>
      </c>
      <c r="H41" s="252">
        <v>9446</v>
      </c>
      <c r="I41" s="125">
        <f t="shared" si="0"/>
        <v>-1657</v>
      </c>
      <c r="J41" s="125">
        <f t="shared" si="1"/>
        <v>204</v>
      </c>
      <c r="K41" s="124"/>
    </row>
    <row r="42" spans="1:11" ht="15" customHeight="1">
      <c r="A42" s="123"/>
      <c r="B42" s="312"/>
      <c r="C42" s="250" t="s">
        <v>39</v>
      </c>
      <c r="D42" s="250"/>
      <c r="E42" s="250"/>
      <c r="F42" s="251">
        <v>11303</v>
      </c>
      <c r="G42" s="125">
        <v>12622</v>
      </c>
      <c r="H42" s="252">
        <v>13246</v>
      </c>
      <c r="I42" s="125">
        <f t="shared" si="0"/>
        <v>624</v>
      </c>
      <c r="J42" s="125">
        <f t="shared" si="1"/>
        <v>1943</v>
      </c>
      <c r="K42" s="124"/>
    </row>
    <row r="43" spans="1:11" ht="15" customHeight="1">
      <c r="A43" s="123"/>
      <c r="B43" s="312"/>
      <c r="C43" s="250" t="s">
        <v>40</v>
      </c>
      <c r="D43" s="250"/>
      <c r="E43" s="250"/>
      <c r="F43" s="223">
        <v>2558</v>
      </c>
      <c r="G43" s="125">
        <v>3292</v>
      </c>
      <c r="H43" s="252">
        <v>4017</v>
      </c>
      <c r="I43" s="125">
        <f t="shared" si="0"/>
        <v>725</v>
      </c>
      <c r="J43" s="125">
        <f t="shared" si="1"/>
        <v>1459</v>
      </c>
      <c r="K43" s="124"/>
    </row>
    <row r="44" spans="1:11" ht="15" customHeight="1">
      <c r="A44" s="123"/>
      <c r="B44" s="312"/>
      <c r="C44" s="265" t="s">
        <v>41</v>
      </c>
      <c r="D44" s="265"/>
      <c r="E44" s="265"/>
      <c r="F44" s="223">
        <v>16915</v>
      </c>
      <c r="G44" s="266">
        <v>17275</v>
      </c>
      <c r="H44" s="267">
        <v>18157</v>
      </c>
      <c r="I44" s="125">
        <f t="shared" si="0"/>
        <v>882</v>
      </c>
      <c r="J44" s="125">
        <f t="shared" si="1"/>
        <v>1242</v>
      </c>
      <c r="K44" s="124"/>
    </row>
    <row r="45" spans="1:11" ht="15" customHeight="1">
      <c r="A45" s="123"/>
      <c r="B45" s="312"/>
      <c r="C45" s="265" t="s">
        <v>98</v>
      </c>
      <c r="D45" s="265"/>
      <c r="E45" s="265"/>
      <c r="F45" s="224">
        <v>11187</v>
      </c>
      <c r="G45" s="266">
        <v>17904</v>
      </c>
      <c r="H45" s="267">
        <v>23802</v>
      </c>
      <c r="I45" s="125">
        <f t="shared" si="0"/>
        <v>5898</v>
      </c>
      <c r="J45" s="125">
        <f t="shared" si="1"/>
        <v>12615</v>
      </c>
      <c r="K45" s="124"/>
    </row>
    <row r="46" spans="1:11" ht="15" customHeight="1">
      <c r="A46" s="123"/>
      <c r="B46" s="312"/>
      <c r="C46" s="265" t="s">
        <v>99</v>
      </c>
      <c r="D46" s="265"/>
      <c r="E46" s="265"/>
      <c r="F46" s="223">
        <v>18639</v>
      </c>
      <c r="G46" s="266">
        <v>19464</v>
      </c>
      <c r="H46" s="267">
        <v>19451</v>
      </c>
      <c r="I46" s="125">
        <f t="shared" si="0"/>
        <v>-13</v>
      </c>
      <c r="J46" s="125">
        <f t="shared" si="1"/>
        <v>812</v>
      </c>
      <c r="K46" s="124"/>
    </row>
    <row r="47" spans="1:11" ht="15" customHeight="1">
      <c r="A47" s="123"/>
      <c r="B47" s="312"/>
      <c r="C47" s="250" t="s">
        <v>100</v>
      </c>
      <c r="D47" s="250"/>
      <c r="E47" s="250"/>
      <c r="F47" s="223">
        <v>22086</v>
      </c>
      <c r="G47" s="125">
        <v>19124</v>
      </c>
      <c r="H47" s="252">
        <v>22437</v>
      </c>
      <c r="I47" s="125">
        <f t="shared" si="0"/>
        <v>3313</v>
      </c>
      <c r="J47" s="125">
        <f t="shared" si="1"/>
        <v>351</v>
      </c>
      <c r="K47" s="124"/>
    </row>
    <row r="48" spans="1:11" ht="15" customHeight="1">
      <c r="A48" s="123"/>
      <c r="B48" s="312"/>
      <c r="C48" s="250" t="s">
        <v>101</v>
      </c>
      <c r="D48" s="250"/>
      <c r="E48" s="250"/>
      <c r="F48" s="223">
        <v>8246</v>
      </c>
      <c r="G48" s="125">
        <v>8730</v>
      </c>
      <c r="H48" s="252">
        <v>7625</v>
      </c>
      <c r="I48" s="125">
        <f t="shared" si="0"/>
        <v>-1105</v>
      </c>
      <c r="J48" s="125">
        <f t="shared" si="1"/>
        <v>-621</v>
      </c>
      <c r="K48" s="124"/>
    </row>
    <row r="49" spans="1:11" ht="15" customHeight="1">
      <c r="A49" s="123"/>
      <c r="B49" s="312"/>
      <c r="C49" s="250" t="s">
        <v>102</v>
      </c>
      <c r="D49" s="250"/>
      <c r="E49" s="250"/>
      <c r="F49" s="223">
        <v>14065</v>
      </c>
      <c r="G49" s="125">
        <v>11677</v>
      </c>
      <c r="H49" s="252">
        <v>14653</v>
      </c>
      <c r="I49" s="125">
        <f t="shared" si="0"/>
        <v>2976</v>
      </c>
      <c r="J49" s="125">
        <f t="shared" si="1"/>
        <v>588</v>
      </c>
      <c r="K49" s="124"/>
    </row>
    <row r="50" spans="1:11" ht="15" customHeight="1">
      <c r="A50" s="123"/>
      <c r="B50" s="312"/>
      <c r="C50" s="250" t="s">
        <v>103</v>
      </c>
      <c r="D50" s="250"/>
      <c r="E50" s="250"/>
      <c r="F50" s="223">
        <v>12519</v>
      </c>
      <c r="G50" s="125">
        <v>11560</v>
      </c>
      <c r="H50" s="252">
        <v>13853</v>
      </c>
      <c r="I50" s="125">
        <f t="shared" si="0"/>
        <v>2293</v>
      </c>
      <c r="J50" s="125">
        <f t="shared" si="1"/>
        <v>1334</v>
      </c>
      <c r="K50" s="124"/>
    </row>
    <row r="51" spans="1:11" ht="15" customHeight="1">
      <c r="A51" s="123"/>
      <c r="B51" s="312"/>
      <c r="C51" s="250" t="s">
        <v>104</v>
      </c>
      <c r="D51" s="250"/>
      <c r="E51" s="250"/>
      <c r="F51" s="223">
        <v>2810</v>
      </c>
      <c r="G51" s="125">
        <v>2703</v>
      </c>
      <c r="H51" s="252">
        <v>2470</v>
      </c>
      <c r="I51" s="125">
        <f t="shared" si="0"/>
        <v>-233</v>
      </c>
      <c r="J51" s="125">
        <f t="shared" si="1"/>
        <v>-340</v>
      </c>
      <c r="K51" s="124"/>
    </row>
    <row r="52" spans="1:11" ht="15" customHeight="1">
      <c r="A52" s="123"/>
      <c r="B52" s="312"/>
      <c r="C52" s="250" t="s">
        <v>105</v>
      </c>
      <c r="D52" s="250"/>
      <c r="E52" s="250"/>
      <c r="F52" s="223">
        <v>8328</v>
      </c>
      <c r="G52" s="125">
        <v>6321</v>
      </c>
      <c r="H52" s="252">
        <v>9739</v>
      </c>
      <c r="I52" s="125">
        <f t="shared" si="0"/>
        <v>3418</v>
      </c>
      <c r="J52" s="125">
        <f t="shared" si="1"/>
        <v>1411</v>
      </c>
      <c r="K52" s="124"/>
    </row>
    <row r="53" spans="1:11" ht="15" customHeight="1">
      <c r="A53" s="123"/>
      <c r="B53" s="312"/>
      <c r="C53" s="250" t="s">
        <v>106</v>
      </c>
      <c r="D53" s="250"/>
      <c r="E53" s="250"/>
      <c r="F53" s="223">
        <v>5491</v>
      </c>
      <c r="G53" s="125">
        <v>1608</v>
      </c>
      <c r="H53" s="252">
        <v>2459</v>
      </c>
      <c r="I53" s="125">
        <f t="shared" si="0"/>
        <v>851</v>
      </c>
      <c r="J53" s="125">
        <f t="shared" si="1"/>
        <v>-3032</v>
      </c>
      <c r="K53" s="124"/>
    </row>
    <row r="54" spans="1:11" ht="15" customHeight="1">
      <c r="A54" s="123"/>
      <c r="B54" s="312"/>
      <c r="C54" s="250" t="s">
        <v>107</v>
      </c>
      <c r="D54" s="250"/>
      <c r="E54" s="250"/>
      <c r="F54" s="268">
        <v>3141</v>
      </c>
      <c r="G54" s="125">
        <v>2600</v>
      </c>
      <c r="H54" s="252">
        <v>2271</v>
      </c>
      <c r="I54" s="125">
        <f t="shared" si="0"/>
        <v>-329</v>
      </c>
      <c r="J54" s="125">
        <f t="shared" si="1"/>
        <v>-870</v>
      </c>
      <c r="K54" s="124"/>
    </row>
    <row r="55" spans="1:11" ht="15" customHeight="1">
      <c r="A55" s="123"/>
      <c r="B55" s="312"/>
      <c r="C55" s="250" t="s">
        <v>125</v>
      </c>
      <c r="D55" s="250"/>
      <c r="E55" s="250"/>
      <c r="F55" s="224">
        <v>33994</v>
      </c>
      <c r="G55" s="125">
        <v>34069</v>
      </c>
      <c r="H55" s="252">
        <v>30394</v>
      </c>
      <c r="I55" s="125">
        <f t="shared" si="0"/>
        <v>-3675</v>
      </c>
      <c r="J55" s="125">
        <f t="shared" si="1"/>
        <v>-3600</v>
      </c>
      <c r="K55" s="124"/>
    </row>
    <row r="56" spans="1:11" ht="15" customHeight="1">
      <c r="A56" s="123"/>
      <c r="B56" s="312"/>
      <c r="C56" s="250" t="s">
        <v>108</v>
      </c>
      <c r="D56" s="250"/>
      <c r="E56" s="250"/>
      <c r="F56" s="223">
        <v>13731</v>
      </c>
      <c r="G56" s="125">
        <v>15279</v>
      </c>
      <c r="H56" s="252">
        <v>11530</v>
      </c>
      <c r="I56" s="125">
        <f t="shared" si="0"/>
        <v>-3749</v>
      </c>
      <c r="J56" s="125">
        <f t="shared" si="1"/>
        <v>-2201</v>
      </c>
      <c r="K56" s="124"/>
    </row>
    <row r="57" spans="1:11" ht="15" customHeight="1">
      <c r="A57" s="121"/>
      <c r="B57" s="312"/>
      <c r="C57" s="250" t="s">
        <v>109</v>
      </c>
      <c r="D57" s="250"/>
      <c r="E57" s="250"/>
      <c r="F57" s="251">
        <v>53994</v>
      </c>
      <c r="G57" s="125">
        <v>35412</v>
      </c>
      <c r="H57" s="252">
        <v>51307</v>
      </c>
      <c r="I57" s="125">
        <f t="shared" si="0"/>
        <v>15895</v>
      </c>
      <c r="J57" s="125">
        <f t="shared" si="1"/>
        <v>-2687</v>
      </c>
      <c r="K57" s="122"/>
    </row>
    <row r="58" spans="1:11" ht="15" customHeight="1">
      <c r="A58" s="121"/>
      <c r="B58" s="312"/>
      <c r="C58" s="250" t="s">
        <v>110</v>
      </c>
      <c r="D58" s="250"/>
      <c r="E58" s="250"/>
      <c r="F58" s="269">
        <v>9691</v>
      </c>
      <c r="G58" s="125">
        <v>9647</v>
      </c>
      <c r="H58" s="252">
        <v>12018</v>
      </c>
      <c r="I58" s="125">
        <f t="shared" si="0"/>
        <v>2371</v>
      </c>
      <c r="J58" s="125">
        <f t="shared" si="1"/>
        <v>2327</v>
      </c>
      <c r="K58" s="122"/>
    </row>
    <row r="59" spans="1:11" ht="15" customHeight="1">
      <c r="A59" s="121"/>
      <c r="B59" s="312"/>
      <c r="C59" s="250" t="s">
        <v>112</v>
      </c>
      <c r="D59" s="250"/>
      <c r="E59" s="250"/>
      <c r="F59" s="251">
        <v>45942</v>
      </c>
      <c r="G59" s="125">
        <v>66653</v>
      </c>
      <c r="H59" s="252">
        <v>32944</v>
      </c>
      <c r="I59" s="125">
        <f t="shared" si="0"/>
        <v>-33709</v>
      </c>
      <c r="J59" s="125">
        <f t="shared" si="1"/>
        <v>-12998</v>
      </c>
      <c r="K59" s="122"/>
    </row>
    <row r="60" spans="1:11" ht="15" customHeight="1">
      <c r="A60" s="121"/>
      <c r="B60" s="313"/>
      <c r="C60" s="314" t="s">
        <v>42</v>
      </c>
      <c r="D60" s="315"/>
      <c r="E60" s="315"/>
      <c r="F60" s="270">
        <f>SUM(F37:F59)</f>
        <v>413625</v>
      </c>
      <c r="G60" s="270">
        <f>SUM(G37:G59)</f>
        <v>424127</v>
      </c>
      <c r="H60" s="271">
        <f>SUM(H37:H59)</f>
        <v>410935</v>
      </c>
      <c r="I60" s="272">
        <f t="shared" si="0"/>
        <v>-13192</v>
      </c>
      <c r="J60" s="272">
        <f>H60-F60</f>
        <v>-2690</v>
      </c>
      <c r="K60" s="122"/>
    </row>
    <row r="61" spans="1:11" ht="15" customHeight="1">
      <c r="A61" s="121"/>
      <c r="B61" s="305" t="s">
        <v>142</v>
      </c>
      <c r="C61" s="305"/>
      <c r="D61" s="305"/>
      <c r="E61" s="305"/>
      <c r="F61" s="273">
        <f>F60/F36</f>
        <v>0.9987130515407163</v>
      </c>
      <c r="G61" s="273">
        <f>G60/G36</f>
        <v>0.9057994383162301</v>
      </c>
      <c r="H61" s="274">
        <f>H60/H36</f>
        <v>0.9578792787962844</v>
      </c>
      <c r="I61" s="275">
        <f>H61-G61</f>
        <v>0.05207984048005432</v>
      </c>
      <c r="J61" s="276">
        <f>H61-F61</f>
        <v>-0.040833772744431895</v>
      </c>
      <c r="K61" s="122"/>
    </row>
    <row r="62" spans="1:11" ht="15" customHeight="1">
      <c r="A62" s="227"/>
      <c r="B62" s="304" t="s">
        <v>43</v>
      </c>
      <c r="C62" s="304"/>
      <c r="D62" s="304"/>
      <c r="E62" s="304"/>
      <c r="F62" s="277">
        <f>1-F61</f>
        <v>0.0012869484592836766</v>
      </c>
      <c r="G62" s="277">
        <f>1-G61</f>
        <v>0.09420056168376989</v>
      </c>
      <c r="H62" s="278">
        <f>1-H61</f>
        <v>0.04212072120371557</v>
      </c>
      <c r="I62" s="279">
        <f>H62-G62</f>
        <v>-0.05207984048005432</v>
      </c>
      <c r="J62" s="280">
        <f>H62-F62</f>
        <v>0.040833772744431895</v>
      </c>
      <c r="K62" s="122"/>
    </row>
    <row r="63" spans="1:11" ht="14.25" customHeight="1">
      <c r="A63" s="121"/>
      <c r="B63" s="5" t="s">
        <v>113</v>
      </c>
      <c r="C63" s="5"/>
      <c r="D63" s="104"/>
      <c r="E63" s="105"/>
      <c r="F63" s="106"/>
      <c r="G63" s="106"/>
      <c r="H63" s="107"/>
      <c r="I63" s="108"/>
      <c r="J63" s="108"/>
      <c r="K63" s="122"/>
    </row>
  </sheetData>
  <sheetProtection/>
  <mergeCells count="26">
    <mergeCell ref="F2:F4"/>
    <mergeCell ref="G2:G4"/>
    <mergeCell ref="B5:B11"/>
    <mergeCell ref="C5:C7"/>
    <mergeCell ref="D5:E5"/>
    <mergeCell ref="D6:E6"/>
    <mergeCell ref="B62:E62"/>
    <mergeCell ref="B61:E61"/>
    <mergeCell ref="H2:H4"/>
    <mergeCell ref="I2:J2"/>
    <mergeCell ref="I3:I4"/>
    <mergeCell ref="J3:J4"/>
    <mergeCell ref="B4:E4"/>
    <mergeCell ref="B37:B60"/>
    <mergeCell ref="C60:E60"/>
    <mergeCell ref="B2:E2"/>
    <mergeCell ref="B12:B35"/>
    <mergeCell ref="C12:C17"/>
    <mergeCell ref="C19:D34"/>
    <mergeCell ref="C36:E36"/>
    <mergeCell ref="B3:E3"/>
    <mergeCell ref="D7:E7"/>
    <mergeCell ref="D8:E8"/>
    <mergeCell ref="D9:E9"/>
    <mergeCell ref="D10:E10"/>
    <mergeCell ref="C8:C10"/>
  </mergeCells>
  <printOptions/>
  <pageMargins left="0.7" right="0.7" top="0.75" bottom="0.75" header="0.3" footer="0.3"/>
  <pageSetup horizontalDpi="600" verticalDpi="600" orientation="portrait" paperSize="9" r:id="rId1"/>
  <ignoredErrors>
    <ignoredError sqref="I7:I11 J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takahashi-to</cp:lastModifiedBy>
  <dcterms:created xsi:type="dcterms:W3CDTF">2007-03-28T02:36:34Z</dcterms:created>
  <dcterms:modified xsi:type="dcterms:W3CDTF">2012-06-25T04:34:49Z</dcterms:modified>
  <cp:category/>
  <cp:version/>
  <cp:contentType/>
  <cp:contentStatus/>
</cp:coreProperties>
</file>